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O DE CONTRATAÇÕES ANUAL\CONSOLIDAÇÃO\"/>
    </mc:Choice>
  </mc:AlternateContent>
  <xr:revisionPtr revIDLastSave="0" documentId="13_ncr:1_{97E03D47-F032-4D7C-9AA6-5FD6B61A5407}" xr6:coauthVersionLast="47" xr6:coauthVersionMax="47" xr10:uidLastSave="{00000000-0000-0000-0000-000000000000}"/>
  <bookViews>
    <workbookView xWindow="-120" yWindow="-120" windowWidth="29040" windowHeight="15840" tabRatio="584" firstSheet="1" activeTab="3" xr2:uid="{C85C486C-21E4-4255-913D-D364AC6A07F7}"/>
  </bookViews>
  <sheets>
    <sheet name="Planilha1" sheetId="5" state="hidden" r:id="rId1"/>
    <sheet name="RESUMO" sheetId="3" r:id="rId2"/>
    <sheet name="AQUISIÇÕES e CONTRATAÇÕES" sheetId="4" r:id="rId3"/>
    <sheet name="SERVIÇO CONTINUADO" sheetId="2" r:id="rId4"/>
  </sheets>
  <definedNames>
    <definedName name="_xlnm._FilterDatabase" localSheetId="2" hidden="1">'AQUISIÇÕES e CONTRATAÇÕES'!$A$3:$S$429</definedName>
    <definedName name="_xlnm._FilterDatabase" localSheetId="3" hidden="1">'SERVIÇO CONTINUADO'!$A$4:$T$38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8" i="4" l="1"/>
  <c r="P423" i="4"/>
  <c r="P333" i="4"/>
  <c r="P146" i="4"/>
  <c r="P414" i="4"/>
  <c r="P417" i="4"/>
  <c r="P418" i="4"/>
  <c r="P419" i="4"/>
  <c r="P420" i="4"/>
  <c r="P421" i="4"/>
  <c r="P422" i="4"/>
  <c r="P424" i="4"/>
  <c r="P425" i="4"/>
  <c r="P426" i="4"/>
  <c r="P427" i="4"/>
  <c r="Q34" i="2"/>
  <c r="K34" i="2"/>
  <c r="P149" i="4"/>
  <c r="P148" i="4"/>
  <c r="P147" i="4"/>
  <c r="Q24" i="2"/>
  <c r="Q25" i="2"/>
  <c r="K24" i="2"/>
  <c r="P413" i="4"/>
  <c r="P311" i="4"/>
  <c r="P310" i="4"/>
  <c r="P392" i="4"/>
  <c r="P391" i="4"/>
  <c r="P393" i="4"/>
  <c r="P312" i="4"/>
  <c r="P145" i="4"/>
  <c r="P4" i="4"/>
  <c r="P429" i="4"/>
  <c r="P416" i="4"/>
  <c r="P415" i="4"/>
  <c r="P412" i="4"/>
  <c r="P409" i="4"/>
  <c r="P410" i="4"/>
  <c r="P411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1" i="4"/>
  <c r="B3" i="5" s="1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0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5" i="4"/>
  <c r="Q16" i="2"/>
  <c r="K16" i="2"/>
  <c r="Q17" i="2"/>
  <c r="K17" i="2"/>
  <c r="Q14" i="2"/>
  <c r="K14" i="2"/>
  <c r="Q38" i="2"/>
  <c r="K38" i="2"/>
  <c r="Q37" i="2"/>
  <c r="K37" i="2"/>
  <c r="Q36" i="2"/>
  <c r="K36" i="2"/>
  <c r="P35" i="2"/>
  <c r="K35" i="2"/>
  <c r="Q33" i="2"/>
  <c r="K33" i="2"/>
  <c r="Q32" i="2"/>
  <c r="K32" i="2"/>
  <c r="Q31" i="2"/>
  <c r="K31" i="2"/>
  <c r="Q30" i="2"/>
  <c r="K30" i="2"/>
  <c r="Q29" i="2"/>
  <c r="K29" i="2"/>
  <c r="Q28" i="2"/>
  <c r="K28" i="2"/>
  <c r="Q27" i="2"/>
  <c r="K27" i="2"/>
  <c r="Q26" i="2"/>
  <c r="K26" i="2"/>
  <c r="K25" i="2"/>
  <c r="Q23" i="2"/>
  <c r="K23" i="2"/>
  <c r="Q22" i="2"/>
  <c r="K22" i="2"/>
  <c r="Q21" i="2"/>
  <c r="E16" i="3" s="1"/>
  <c r="K21" i="2"/>
  <c r="Q20" i="2"/>
  <c r="K20" i="2"/>
  <c r="Q19" i="2"/>
  <c r="K19" i="2"/>
  <c r="Q18" i="2"/>
  <c r="K18" i="2"/>
  <c r="Q12" i="2"/>
  <c r="K12" i="2"/>
  <c r="Q15" i="2"/>
  <c r="K15" i="2"/>
  <c r="Q13" i="2"/>
  <c r="K13" i="2"/>
  <c r="Q11" i="2"/>
  <c r="K11" i="2"/>
  <c r="Q10" i="2"/>
  <c r="K10" i="2"/>
  <c r="Q9" i="2"/>
  <c r="K9" i="2"/>
  <c r="Q8" i="2"/>
  <c r="K8" i="2"/>
  <c r="Q7" i="2"/>
  <c r="E15" i="3" s="1"/>
  <c r="E17" i="3" s="1"/>
  <c r="K7" i="2"/>
  <c r="Q6" i="2"/>
  <c r="E18" i="3" s="1"/>
  <c r="K6" i="2"/>
  <c r="P5" i="2"/>
  <c r="K5" i="2"/>
  <c r="T3" i="4" l="1"/>
  <c r="B2" i="5"/>
  <c r="B1" i="5"/>
  <c r="B4" i="5"/>
  <c r="B6" i="5"/>
  <c r="E11" i="3"/>
  <c r="B7" i="5"/>
  <c r="B5" i="5"/>
  <c r="E9" i="3"/>
  <c r="E7" i="3"/>
  <c r="B8" i="5"/>
  <c r="E19" i="3"/>
  <c r="E6" i="3"/>
  <c r="S3" i="2"/>
  <c r="C3" i="5" l="1"/>
  <c r="E8" i="3" s="1"/>
  <c r="E10" i="3" s="1"/>
  <c r="E12" i="3" s="1"/>
  <c r="E22" i="3" s="1"/>
</calcChain>
</file>

<file path=xl/sharedStrings.xml><?xml version="1.0" encoding="utf-8"?>
<sst xmlns="http://schemas.openxmlformats.org/spreadsheetml/2006/main" count="6158" uniqueCount="854">
  <si>
    <t>SEQ.</t>
  </si>
  <si>
    <t>GRUPO</t>
  </si>
  <si>
    <t>SUBGRUPO</t>
  </si>
  <si>
    <t>CLASSE</t>
  </si>
  <si>
    <t>COD. MATERIAL</t>
  </si>
  <si>
    <t>DESCRIÇÃO  DO OBJETO</t>
  </si>
  <si>
    <t>JUSTIFICATIVA</t>
  </si>
  <si>
    <t>CONTRATAÇÃO OU RENOVAÇÃO</t>
  </si>
  <si>
    <t>DATA DA RENOVAÇÃO</t>
  </si>
  <si>
    <t>PREVISÃO DE CONTRATAÇÃO</t>
  </si>
  <si>
    <t>FORMA DE CONTRATAÇÃO PREVISTA</t>
  </si>
  <si>
    <t>QUANTIDADE</t>
  </si>
  <si>
    <t>UNIDADE DE MEDIDA</t>
  </si>
  <si>
    <t>VALOR UNIT. ESTIMADO</t>
  </si>
  <si>
    <t>VALOR TOTAL ESTIMADO</t>
  </si>
  <si>
    <t>VINCULAÇÃO À OUTRA CONTRATAÇÃO</t>
  </si>
  <si>
    <t>PRIORIDADE</t>
  </si>
  <si>
    <t>SETOR REQUISITANTE</t>
  </si>
  <si>
    <t>EQUIPAMENTOS E UTENSÍLIOS PARA REFEITÓRIO, COPA E COZINHA</t>
  </si>
  <si>
    <t>EQUIPAMENTOS E UTENSÍLIOS DE COPA E COZINHA</t>
  </si>
  <si>
    <t>GARRAFA TÉRMICA</t>
  </si>
  <si>
    <t>Material de Copa</t>
  </si>
  <si>
    <t>Aquisição de itens para a produção de bebidas e alimentos distribuídas à administração e aos gabinetes parlamentares, diariamente.</t>
  </si>
  <si>
    <t>JANEIRO</t>
  </si>
  <si>
    <t>PREGÃO</t>
  </si>
  <si>
    <t>UN</t>
  </si>
  <si>
    <t>MÉDIA</t>
  </si>
  <si>
    <t>ARTIGOS E UTENSÍLIOS</t>
  </si>
  <si>
    <t>TOALHA</t>
  </si>
  <si>
    <t>Toalha de mesa plastificada para cozinha (2,2 x 1,4 mt)</t>
  </si>
  <si>
    <t>Aquisição de itens para substituição de toalhas que vierem a desgastar nas cozinhas da Edilidade.</t>
  </si>
  <si>
    <t>MATERIAIS PARA ESCRITÓRIO, ESCOLAS, FORMULÁRIOS E IMPRESSOS</t>
  </si>
  <si>
    <t>ARTIGOS E UTENSÍLIOS DE ESCRITÓRIOS/ESCOLAS</t>
  </si>
  <si>
    <t>ARTIGOS DE PAPELARIA</t>
  </si>
  <si>
    <t>Material de expediente</t>
  </si>
  <si>
    <t>PCT</t>
  </si>
  <si>
    <t>Agenda Espiral Diária em média 12,9 x 18,7 cm, visão permanente. Capa: com material especial e dura, Número mínimo de folhas 150.</t>
  </si>
  <si>
    <t>BAIXA</t>
  </si>
  <si>
    <t>GERAÇÃO DE ENERGIA</t>
  </si>
  <si>
    <t>ACUMULADORES ELÉTRICOS</t>
  </si>
  <si>
    <t>PILHAS</t>
  </si>
  <si>
    <t>Baterias LR1130 Alcalina 1,5 Volts para periféricos eletrônicos.</t>
  </si>
  <si>
    <t>Caderno Brochura pequeno, capa dura, 14cm x 20cm, 48 Folhas, Gramatura: 56 g/m² ou superior</t>
  </si>
  <si>
    <t>Caneta Retroprojetor azul 2.0mm Tinta à base de álcool; resistente a água. Marcas de referência: Pilot, BIC, CIS ou superior.</t>
  </si>
  <si>
    <t>Caneta Retroprojetor preta 2.0mm. Tinta à base de álcool; resistente a água. Marcas de referência: Pilot, BIC, CIS ou superior.</t>
  </si>
  <si>
    <t>Caneta Retroprojetor vermelha 2.0mm. Tinta à base de álcool; resistente a água. Marcas de referência: Pilot, BIC, CIS ou superior.</t>
  </si>
  <si>
    <t>Chaveiro Plástico com visor(48 a 50 Etiquetas). Dimensões aproximadas Dimensões Etiqueta: 0,5 X 2,7 X 7,3cm.</t>
  </si>
  <si>
    <t>CX</t>
  </si>
  <si>
    <t>Clips 8/0, em metal galvanizado</t>
  </si>
  <si>
    <t>Cola branca 90g lavável fórmula à base de água e PVA, bico de rosca contra entupimentos e vazamentos. Marcas de referência: Radex, Pritt, Bic, Cis ou superior.</t>
  </si>
  <si>
    <t>Cola upbond 793</t>
  </si>
  <si>
    <t>Divisória p/ fichário 4 argolas c/ 10 projeções Feita em polipropileno, cor transparente - 100% reciclável. Dimensões médias: 215mm x 298 mm</t>
  </si>
  <si>
    <t>Elástico látex especial amarelo n.18. Com aproximadamente 1200 unidades.</t>
  </si>
  <si>
    <t>Envelope branco A4 229 X 324mm 75 Gr. Dimensões aproximadas do item (C x L x A): 36 x 26 x 7 centímetros.</t>
  </si>
  <si>
    <t>Envelope branco A5 176mmx250mm. Dimensões aproximadas (C x L x A): 17,6 x 0,1 x 25 centímetros.</t>
  </si>
  <si>
    <t>Envelope Carteira branco Ofício 114x229 90g sem RPC</t>
  </si>
  <si>
    <t>Envelope pardo médio A5 Dimensões (C x A): 17,6 x 25 cm.</t>
  </si>
  <si>
    <t>Envelope Kraft - 110 X 170 mm.</t>
  </si>
  <si>
    <t>Envelope Kraft - 240 X 340mm, gramatura 80g/m2.</t>
  </si>
  <si>
    <t>Etiqueta a4 248</t>
  </si>
  <si>
    <t>Extrator para grampo tipo espátula, em metal galvanizado, zincado ou cromado, antiferrugem, para Grampo 24/6, 26/6 e 26/8. Comprimento aproximado: 15cm</t>
  </si>
  <si>
    <t>Grafite n 0,7 cx/12</t>
  </si>
  <si>
    <t>Grampo tipo trilho para grampeadores de mesa 26/6 em metal galvanizado. Metal com perfeita perfuração e alocação na folha.</t>
  </si>
  <si>
    <t>Livro tipo ata com 100 folhas. Formato de 205mm x 300 mm.</t>
  </si>
  <si>
    <t>Marcador de páginas - 8 cores - com dimensões de aproximadamente 45mm x 12mm. Filme de prolipropileno em cores sortidas.</t>
  </si>
  <si>
    <t>Papel fotográfico A4 para impressora, 180 g/m² compatível com impressoras Inkjet, resistente a água. Dimensões (L x C): 21cm x 29,7 cm.</t>
  </si>
  <si>
    <t>Pasta tipo canaleta para papel A4 em polipropileno transparente com capacidade para até 30 folhas. Dimensões: 220mm x 310mm.</t>
  </si>
  <si>
    <t>300567/300556</t>
  </si>
  <si>
    <t>Pasta Ofício com grampo trilho (com fixagem plástica) azul, Corte da ficha em Straight Cut, material em plástico/ polipropileno. Dimensões: Aprox: 340mmx245mm. Referência: Plascony, Polibras</t>
  </si>
  <si>
    <t>Pasta plástica A4 em formato tipo “L”, leve, resistente e atóxica. Tamanho: 310mm x 220mm. Marca de referência: Plascony</t>
  </si>
  <si>
    <t>Pasta tipo proposta telex, em PVC, capa transparente. Dimensões: 240 x 335mm. Marca de referência: ACP 203</t>
  </si>
  <si>
    <t>Perfurador de folhas metálico 2 furos para 30 folhas. Mal cotado</t>
  </si>
  <si>
    <t>Pilha tipo MN21 ou 12v, 21/23 para controles de portão, chaves e calculadoras.</t>
  </si>
  <si>
    <t>Prendedor de papel metalizado, tipo Binder, tamanho: 32mm</t>
  </si>
  <si>
    <t>Régua 30 cm, transparente, sem deformidades ou rebarbas, medidas escritas indeléveis, em poliestireno, rígida. Medida aproximada: 0,3mm x 3,5cm x 31 cm</t>
  </si>
  <si>
    <t>Sacos plásticos transparentes para arquivo A4 grossos com 4 furos.</t>
  </si>
  <si>
    <t>Tesoura 17 cm uso geral com lâminas em aço inoxidável, alças ergonômicas ambidestras, mais de 70% de plástico reciclável, com certificado FSC. Referência de marca: Maped</t>
  </si>
  <si>
    <t>TONER'S E CARTUCHOS</t>
  </si>
  <si>
    <t>PROCESSAMENTO DE DADOS</t>
  </si>
  <si>
    <t>CHARTUCHOS</t>
  </si>
  <si>
    <t>Material de Informática</t>
  </si>
  <si>
    <t>INFORMÁTICA</t>
  </si>
  <si>
    <t>ETIQUETAS</t>
  </si>
  <si>
    <t>RL</t>
  </si>
  <si>
    <t>TONER</t>
  </si>
  <si>
    <t>COMPOSTOS E PREPARADOS PARA LIMPEZA E POLIMENTO</t>
  </si>
  <si>
    <t>AROMATIZANTES</t>
  </si>
  <si>
    <t>Material de Limpeza</t>
  </si>
  <si>
    <t>Calculadora de Bolso 8 Dígitos com desligamento automático e alimentação por energia solar e pilhas AAA. Visor cristal líquido.</t>
  </si>
  <si>
    <t xml:space="preserve">Elástico látex especial amarelo n.64. Com aproximadamente 350/380 unidades. 
</t>
  </si>
  <si>
    <t>PCT C/ 1 KG</t>
  </si>
  <si>
    <t xml:space="preserve">Grampeador de mesa grande 23/8 até 100 folhas. Espaço mínimo para as folhas de 70mm. Com estrutura em plástico e metal. MasterPrint ou superior. 
</t>
  </si>
  <si>
    <t xml:space="preserve">Grampo tipo trilho para grampeador 23/8 até 100 folhas em metal galvanizado ou niquelado.
Com 1000 unidades
</t>
  </si>
  <si>
    <t xml:space="preserve">Perfurador de folhas metálico 2 furos para 100 folhas, furos redondos, com marginador. 
</t>
  </si>
  <si>
    <t xml:space="preserve">Quadro branco com moldura em MDF tampo de fibra com acabamento em tinta branca brilhante com 3 cm de espessura, cantoneira em polietileno. Dimensões: 90 x 120 cm 
</t>
  </si>
  <si>
    <t xml:space="preserve">Rolete entintador IR40T para calculadoras. Compatível com: Summa 13 / 13 Plus / 111 MPV / 123 MPV HY 2502, Summa 220 / EL 2507 / SC 1265, TI 5045 II, MA 5121, DiviSumma 912 / 914, Elgin / Dismac / Sharp 22274, Olivetti MR6124, Divisuma 912 / 914. 
</t>
  </si>
  <si>
    <t>ALTA</t>
  </si>
  <si>
    <t>FEVEREIRO</t>
  </si>
  <si>
    <t>MARÇO</t>
  </si>
  <si>
    <t>MAIO</t>
  </si>
  <si>
    <t>ABRIL</t>
  </si>
  <si>
    <t>AGOSTO</t>
  </si>
  <si>
    <t>KIT</t>
  </si>
  <si>
    <t>FORNECEDORES</t>
  </si>
  <si>
    <t>DATA ASS. CONTRATO</t>
  </si>
  <si>
    <t>1º DIA DE VIGÊNCIA</t>
  </si>
  <si>
    <t>DURAÇÃO (MESES)</t>
  </si>
  <si>
    <t>RENOVAÇÃO RECENTE</t>
  </si>
  <si>
    <t>1º DIA DE VIGÊNCIA RENOVAÇÃO</t>
  </si>
  <si>
    <t>RENOVAÇÃO EM 2025</t>
  </si>
  <si>
    <t>MÊS DE CONTRATAÇÃO</t>
  </si>
  <si>
    <t>FORMA DE CONTRATAÇÃO</t>
  </si>
  <si>
    <t>UNIDADE MEDIDA</t>
  </si>
  <si>
    <t>VALOR ANUAL ESTIMADO</t>
  </si>
  <si>
    <t>REQUISITANTE</t>
  </si>
  <si>
    <t>FORNECIMENTO DE MÃO DE OBRA</t>
  </si>
  <si>
    <t>UNIÃO ALIMENTAÇÃO E SERVIÇOS TERCEIRIZADOS LTDA EPP</t>
  </si>
  <si>
    <t>ATENDER AS DEMANDAS DA CÂMARA MUNICIPAL</t>
  </si>
  <si>
    <t>RENOVAÇÃO</t>
  </si>
  <si>
    <t>SERVIÇO</t>
  </si>
  <si>
    <t>NÃO</t>
  </si>
  <si>
    <t>DIRETORIA ADMINISTRATIVA</t>
  </si>
  <si>
    <t>PUBLICAÇÃO LEGAL</t>
  </si>
  <si>
    <t>GRIFON BRASIL ASSESSORIA LTDA.</t>
  </si>
  <si>
    <t>DISPENSA DE LICITAÇÃO</t>
  </si>
  <si>
    <t>ASSINATURA</t>
  </si>
  <si>
    <t>PROCURADORIA JURÍDICA</t>
  </si>
  <si>
    <t>IMPLEMENTAÇÃO DE SOFTWARE DE GESTÃO DE PROTOCOLO E TRAMITAÇÃOI DE DOCUMENTOS</t>
  </si>
  <si>
    <t>ANDERSON EVANDRO LUPERINE INFORMÁTICA EPP</t>
  </si>
  <si>
    <t>ATENDER AS NECESSIDADES DE GESTÃO E TRAMITAÇÃO DE DOCUMENTOS DA CÂMARA MUNICIPAL</t>
  </si>
  <si>
    <t>CONVITE</t>
  </si>
  <si>
    <t>ASSINATURA DE PLATAFORMA DIGITAL DE LIVROS - MINHA BIBLIOTECA</t>
  </si>
  <si>
    <t>MINHA BIBLIOTECA LTDA.</t>
  </si>
  <si>
    <t>ACESSO A CATÁLOGOS DE OBRAS JURÍDICAS</t>
  </si>
  <si>
    <t>____</t>
  </si>
  <si>
    <t>INEXIGIBILIDADE</t>
  </si>
  <si>
    <t>DISPONIBILIZAÇÃO DE INTERNET BANDA LARGA</t>
  </si>
  <si>
    <t>VOGEL SOLUÇÕES EM TEL. INF. S.A</t>
  </si>
  <si>
    <t>ATENDER AS DEMANDAS DE ACESSO À INTERNET DA CÂMARA MUNICIPAL</t>
  </si>
  <si>
    <t>ASSINATURA DE PERIÓDICOS PROCURADORIA JURÍDICAS</t>
  </si>
  <si>
    <t>SGP – SOLUÇÕES EM GESTÃO PÚBLICA</t>
  </si>
  <si>
    <t>SUBSIDIAR OS TRABALHOS DA PROCURADORIA JURÍDICA</t>
  </si>
  <si>
    <t>SERVIÇO DE SEGURANÇA DESARMADA</t>
  </si>
  <si>
    <t>OCP SERVIÇOS DE SEGURANÇA</t>
  </si>
  <si>
    <t>PRESTAÇÃO DE SERVIÇO DE SEGURANÇA PARA AS SESSÕES PLENÁRIAS</t>
  </si>
  <si>
    <t>MANUTENÇÃO DE CENTRAL TELEFÔNICA, REDE DE DADOS E REDE DE VOZ DA CÂMARA MUNICIPAL</t>
  </si>
  <si>
    <t>ALFATEL JUNDIAÍ COMÉRCIO, TELECOMUNICAÇÃO E INFORMÁTICA LTDA.</t>
  </si>
  <si>
    <t>LOCAÇÃO DE NOBREAK</t>
  </si>
  <si>
    <t>A2W TECNOLOGIA</t>
  </si>
  <si>
    <t>GARANTIR A ESTABILIDADE DA REDE ELÉTRICA PRINCIPAL EM EQUIPAMENTOS DA CÂMARA</t>
  </si>
  <si>
    <t>FORNECIMENTO DE RECURSOS DE SOFTWARE PARA VIABILIZAR AS ATIVIDADES LEGISLATIVAS EM PLENÁRIO</t>
  </si>
  <si>
    <t>IT SISTEMAS ELETRÔNICOS INFORM. EIRELI</t>
  </si>
  <si>
    <t>DISPONIBILIZAÇÃO DE SOFTWARE DE VOTAÇÃO PARA USO EM SESSÃO PLENÁRIA</t>
  </si>
  <si>
    <t>REALIZAÇÃO DE ESTÁGIO E CONCESSÃO DE BOLSA ESTÁGIO</t>
  </si>
  <si>
    <t>CIEE - CENTRO INTEGRADO EMPRESA ESCOLA</t>
  </si>
  <si>
    <t>COOPERAÇÃO RECÍPROCA VISANDO INTEGRAÇÃO AO MERCADO DE TRABALHO</t>
  </si>
  <si>
    <t>FERRAMENTA DE PESQUISA DE PREÇOS PÚBLICOS</t>
  </si>
  <si>
    <t>NP TECNOLOGIA EM GESTÃO DE DADOS LTDA.</t>
  </si>
  <si>
    <t>SUBSIDIAR OS TRABALHOS DA DIVISÃO DE COMPRAS E LICITAÇÕES</t>
  </si>
  <si>
    <t>___</t>
  </si>
  <si>
    <t>DIVISÃO DE COMPRAS E LICITAÇÕES</t>
  </si>
  <si>
    <t>MANUTNENÇÃO DE EQUIPAMENTOS DE AR CONDICIONADO</t>
  </si>
  <si>
    <t>MS.E MONTAGENS E SERVIÇOS ELÉTRICOS LTDA.</t>
  </si>
  <si>
    <t>ASSESSORIA EM LICITAÇÕES</t>
  </si>
  <si>
    <t>ROUTE CONSULTORIA EM LICITAÇÕES</t>
  </si>
  <si>
    <t>ASSESSORAMENTO ADMINISTRATIVO REMOTO EM PROCESSOS LICITATÓRIOS</t>
  </si>
  <si>
    <t>GERENCIAMENTO DE FORNECIMENTO DE COMBUSTÍVEIS EM POSTOS CREDENCIADOS</t>
  </si>
  <si>
    <t>LINK CARD ADMINISTRADORA DE BENEF. LTDA.</t>
  </si>
  <si>
    <t>GERENCIAMENTO E OTIMIZAÇÃO DE ABASTECIMENTO DA FROTA DE VEÍCULOS DA CÂMARA.</t>
  </si>
  <si>
    <t>JUNHO</t>
  </si>
  <si>
    <t>LITROS</t>
  </si>
  <si>
    <t>MANUTNENÇÃO E HOSPEDAGEM DE SÍTIO ELETROÔNICO DA CÂMARA</t>
  </si>
  <si>
    <t>CAJAMARNET SERVIÇOS DE INTERNET</t>
  </si>
  <si>
    <t>DISPONIBILIDADE DE INFORMAÇÕES E IMPOSSIBILIDADE DE RENOVAÇÃO DE CONTRATO ANTERIOR</t>
  </si>
  <si>
    <t>FORNECIMENTO DE RELÓGIO DE PONTO</t>
  </si>
  <si>
    <t>TECNOPONTO TECNOLOGIA AVANÇADA</t>
  </si>
  <si>
    <t>CESSÃO DE LICENÇA DE SOFTWARE DE GESTÃO PÚBLICA</t>
  </si>
  <si>
    <t>CECAM - CONSULTORIA</t>
  </si>
  <si>
    <t>GESTÃO ADMINISTRATIVA E INTEGRAÇÃO AO SIAFIC</t>
  </si>
  <si>
    <t>SERVIÇO DE TELEFONIA FIXA COMUTADO</t>
  </si>
  <si>
    <t>ALGAR TELECOMUNICAÇÕES</t>
  </si>
  <si>
    <t>LOCAÇÃO, MANUTENÇÃO E OPERACIONALIZAÇÃO DE EQUIPAMENTOS DE SOM PARA O PLENÁRIO DA CÂMARA MUNICIPAL</t>
  </si>
  <si>
    <t>EDISON GALEOTI ARRUDA ME</t>
  </si>
  <si>
    <t>ATENDER AS DEMANDAS DA SESSÕES PLENÁRIAS DA CÂMARA MUNICIPAL</t>
  </si>
  <si>
    <t>MANUTENÇÃO PREVENTIVA EM SISTEMAS DE CONTROLE DE ACESSO</t>
  </si>
  <si>
    <t>SETEMBRO</t>
  </si>
  <si>
    <t>INTERPRETE DE LIBRAS PARA SESSÕES PLENÁRIAS</t>
  </si>
  <si>
    <t>MULTILIBRAS EDUCAÇÃO, TREINAMENTO E DESENVOLVIMENTO EM LIBRAS LTDA.</t>
  </si>
  <si>
    <t xml:space="preserve">ACESSIBILIDADE PARA PESSOAS COM DEFICIÊNCIA EM SESSÕES PLENÁRIAS </t>
  </si>
  <si>
    <t>15/09/202</t>
  </si>
  <si>
    <t>LOCAÇÃO DE VEÍCULOS OFICIAIS</t>
  </si>
  <si>
    <t>NEVADA RENT A CAR</t>
  </si>
  <si>
    <t>DESLOCAMENTO NECESSÁRIO AO ATENDIMENTO DE ATIVIDADES LEGISLATIVAS</t>
  </si>
  <si>
    <t>MANUTENÇÃO DE EQUIPAMENTOS DE INFORMÁTICA E GERENCIAMENTO DE FIREWALL</t>
  </si>
  <si>
    <t>EFX TECNOLOGIA LTDA</t>
  </si>
  <si>
    <t>ASSEGURAR A INTEGRIDADE E O FUNCIONAMENTO DOS SISTEMAS DA CÂMARA MUNICIPAL</t>
  </si>
  <si>
    <t>LOCAÇÃO DE IMPRESSORAS PARA USO NOS GABINETES DOS VEREADORES</t>
  </si>
  <si>
    <t>RRG8 SOLUÇÕES LTDA</t>
  </si>
  <si>
    <t>SUPRIMENTO À DEMANDA DE ATIVIDADES LEGISLATIVAS DA CÂMARA MUNICIPAL</t>
  </si>
  <si>
    <t>OUTUBRO</t>
  </si>
  <si>
    <t>SIM</t>
  </si>
  <si>
    <t>FILMAGEM, GRAVAÇÃO, EDIÇÃO E TRANSMISSÃO EM TEMPO REAL DAS SESSÕES PLENÁRIAS.</t>
  </si>
  <si>
    <t>STÚDIO DE PRODUÇÃO LTDA.</t>
  </si>
  <si>
    <t>ACOMPANHAMENTO EM TEMPO REAL DAS SESSÕES PLENÁRIAS</t>
  </si>
  <si>
    <t>PLANO DE SAÚDE SERVIDORES</t>
  </si>
  <si>
    <t>PLENA SAÚDE S.A</t>
  </si>
  <si>
    <t>PRESERVAR A INCOLUMIDADE FÍSICA E MENTAL DOS SERVIDORES</t>
  </si>
  <si>
    <t>NOVEMBRO</t>
  </si>
  <si>
    <t>COMPILAÇÃO E ATUALIZAÇÃO DE LEGISLAÇÃO WEB E APP</t>
  </si>
  <si>
    <t>SINO ASSESSORIA E CONSULTORIA LTDA.</t>
  </si>
  <si>
    <t>DISPONIBILIDADE E PESQUISA DE CONTEÚDO DE ATOS LEGISLATIVOS EM SÍTIO ELETRÔNICO</t>
  </si>
  <si>
    <t xml:space="preserve">MANUTENÇÃO TÉCNICA E PREVENTIVA DO PRÉDIO DA CÂMARA </t>
  </si>
  <si>
    <t>ELETECA CONSTRUÇÕES E SERVIÇOS EIRELI EPP</t>
  </si>
  <si>
    <t>MANUTENÇÃO PREVENTIVA E CORRETIVA  DEVIDO À AUSÊNCIA DE QUADROS INTERNOS QUALIFICADOS</t>
  </si>
  <si>
    <t>DEZEMBRO</t>
  </si>
  <si>
    <t>TOTAL:</t>
  </si>
  <si>
    <t>OBJETO DE CONTRATAÇÃO</t>
  </si>
  <si>
    <t xml:space="preserve">JUSTIFICATIVA </t>
  </si>
  <si>
    <t>COMBUSTIVEIS, LUBRIFICANTES, ÓLEOS ISOLANTES, GRAXAS, CERAS E GÁS LIQUEFEITO</t>
  </si>
  <si>
    <t>COMBUSTÍVEIS</t>
  </si>
  <si>
    <t>Gasolina comum</t>
  </si>
  <si>
    <t>LT</t>
  </si>
  <si>
    <t>Filtro de Linha 5 tomadas</t>
  </si>
  <si>
    <t>Óleo lubrificante 2 tempos 500ml</t>
  </si>
  <si>
    <t>SSD 480GB Sata 3</t>
  </si>
  <si>
    <t>Equipamentos com hd comum, lentos para execução das tarefas adm.</t>
  </si>
  <si>
    <t>Pente de memoria ram 8gb ddr4 2666mhz</t>
  </si>
  <si>
    <t>Equipamentos presentes nos gabinetes com apenas 4gb de ram, obsoletos para o s.o.</t>
  </si>
  <si>
    <t>INFORMÁTICA / PROCESSAMENTO  - BENS</t>
  </si>
  <si>
    <t>Tablets - Kit informatizado para votação</t>
  </si>
  <si>
    <t>PATRIMÔNIO</t>
  </si>
  <si>
    <t>Suporte p/ mesa plenário - Kit informatizado para votação</t>
  </si>
  <si>
    <t>Desktops Completos (ref. Ryzen 3 3200g, B450M, 8 GB memória Ram 2666 Mhz, SSD 480GB, fonte 500W)</t>
  </si>
  <si>
    <t>Notebook (ref. Acer Intel I5-12450H, 8GB ram, 512GB SSD, Win 11, Pacote Office 2022, tec.ABNT2)</t>
  </si>
  <si>
    <t>Kit Teclado e Mouse com fio (ref. Logitech mk 120)</t>
  </si>
  <si>
    <t>Aumento cadeiras legislativas e func. Novos</t>
  </si>
  <si>
    <t>INFORMÁTICA / PROCESSAMENTO  - SOFTWARE</t>
  </si>
  <si>
    <t>Licença Office 2022</t>
  </si>
  <si>
    <t>Licença Windows 10</t>
  </si>
  <si>
    <t>MÓVEIS - ARMÁRIO/ARMAZENAMENTO/GAVETEIROS</t>
  </si>
  <si>
    <t>Adequação salas  - Mobiliário Padronização Gabinetes</t>
  </si>
  <si>
    <t>MÓVEIS - MESA</t>
  </si>
  <si>
    <t>Mesas retangulares de escritório, com dimensões recomendadas de Altura: 73 - 76 cm, Largura: 100-140 cm e Profundidade: 60-70 cm</t>
  </si>
  <si>
    <t>Adequação plenário aumento de cadeiras no legislativo</t>
  </si>
  <si>
    <t>MÓVEIS - PAINEL ESTAÇAO DE TRABALHO</t>
  </si>
  <si>
    <t xml:space="preserve">Adequação salas  - Mobiliário Padronização </t>
  </si>
  <si>
    <t>MÓVEIS - PERSIANA / CORTINA</t>
  </si>
  <si>
    <t>Cortinas de Rolo - Dimensões sob medida</t>
  </si>
  <si>
    <t>Adequação salas  - Ambiente e Conforto Padronização Gabinetes</t>
  </si>
  <si>
    <t>EQUIP. DE SOM</t>
  </si>
  <si>
    <t>Microfones</t>
  </si>
  <si>
    <t xml:space="preserve">Projeto e adaptação plenário para ampliar spots de microfones/som/votação </t>
  </si>
  <si>
    <t>EQUIP. DE VÍDEO</t>
  </si>
  <si>
    <t>TV 40 - 42 pol"</t>
  </si>
  <si>
    <t>Adequação salas  - Equipamentos de vídeo Padronização Gabinetes</t>
  </si>
  <si>
    <t>BEBEDOURO</t>
  </si>
  <si>
    <t xml:space="preserve">Bebedouro de Água - Tipo Mesa (Galão) com Refrigeração Eletrônica </t>
  </si>
  <si>
    <t>Substituição de itens com recupeção antieconomica/utilização no  gab08, gab 09, dois novos gabinetes (Projeto reforma) - Ambiente e conforto - Estação de água</t>
  </si>
  <si>
    <t>VENTILADOR / CONDIC. DE AR</t>
  </si>
  <si>
    <t xml:space="preserve">Ar-condicionado Split Inverter 9000 BTUs </t>
  </si>
  <si>
    <t>Ar-condicionado Split Inverter 12000 BTUs</t>
  </si>
  <si>
    <t xml:space="preserve">Ar-condicionado Split Inverter 18000 BTUs </t>
  </si>
  <si>
    <t>Ar-condicionado Split Inverter 22000 BTUs</t>
  </si>
  <si>
    <t>UTENSÍLIOS DE ESCRITÓRIO</t>
  </si>
  <si>
    <t>Suportes de Mesa p/Notebook</t>
  </si>
  <si>
    <t>Equipamentos para desempenho da função adm.</t>
  </si>
  <si>
    <t>UNID.</t>
  </si>
  <si>
    <t>Abraçadeira de nylon branca 100x2,5mm "PAC C/100 UN"</t>
  </si>
  <si>
    <t>FERRAGEM</t>
  </si>
  <si>
    <t>C/100</t>
  </si>
  <si>
    <t>Abraçadeira de nylon branca 300x7,6mm "PAC C/100 UN"</t>
  </si>
  <si>
    <t>Adaptador De Tomada Benjamim T Com 3 Entradas Multiplicador de Tomadas 10A até 250v</t>
  </si>
  <si>
    <t>Adaptador De Tomada Benjamim T Com 3 Entradas Multiplicador de Tomadas 20A até 250v</t>
  </si>
  <si>
    <t>Anel De Vedação Com Guia + Parafusos Bucha 10 P/ Bacia Vaso</t>
  </si>
  <si>
    <t>MAT. HIDRAUL.</t>
  </si>
  <si>
    <t>100MT</t>
  </si>
  <si>
    <t>25UNID</t>
  </si>
  <si>
    <t>Suporte Cantoneira Para Móveis Reforço 25x25 C/50 + Parafuso</t>
  </si>
  <si>
    <t>50UNID</t>
  </si>
  <si>
    <t>Carretel automático de fio de Nylon para Roçadeira STIHL FS120</t>
  </si>
  <si>
    <t>JARDINAG.</t>
  </si>
  <si>
    <t>12UNID</t>
  </si>
  <si>
    <t>FRASCO  175G</t>
  </si>
  <si>
    <t>Conexão esgoto PVC branca Joelho/Cotovelo 90° 100mm / 4 polegadas. "UNIDADE"</t>
  </si>
  <si>
    <t>Conexão esgoto PVC branca Joelho/Cotovelo 90° 50mm / 2 polegadas. "UNIDADE"</t>
  </si>
  <si>
    <t>Conexão esgoto PVC branca Joelho/Cotovelo 90° 40mm. "UNIDADE"</t>
  </si>
  <si>
    <t>Conexão esgoto PVC branca Joelho/Cotovelo 45° 100mm / 4 polegadas. "UNIDADE"</t>
  </si>
  <si>
    <t>Conexão esgoto PVC branca Joelho/Cotovelo 45° 50mm / 2 polegadas.</t>
  </si>
  <si>
    <t xml:space="preserve"> Dobradiça para porta com tamanho de (C x L): 76.2mm X 47.6mm e espessura de 2mm. "unidade"</t>
  </si>
  <si>
    <t>Fio Rígido/sólido 750v 1,5mm</t>
  </si>
  <si>
    <t>50MT</t>
  </si>
  <si>
    <t>Kit 50 Lixa Redonda Velcro 125mm Lixadeira 60 80 100 120 150</t>
  </si>
  <si>
    <t>Maçaneta para fechadura porta madeira alumínio, aliança cor prateada.</t>
  </si>
  <si>
    <t>PINTURA</t>
  </si>
  <si>
    <t>GALÃO</t>
  </si>
  <si>
    <t>LITRO</t>
  </si>
  <si>
    <t>Parafuso philips 6.0 X 30mm. "cx c/200unidades"</t>
  </si>
  <si>
    <t>200UNID</t>
  </si>
  <si>
    <t>Parafuso philips 6,0 X 40mm. "cx c/200 unidades"</t>
  </si>
  <si>
    <t>Parafuso philips 6,0 X 50mm. "cx c/200 unidades"</t>
  </si>
  <si>
    <t>100UNID</t>
  </si>
  <si>
    <t>Parafuso Auto Brocante Flangeado Phillips 4,2x19. bem. c/500u</t>
  </si>
  <si>
    <t>500UNID</t>
  </si>
  <si>
    <t>Parafuso Auto Brocante Flangeado Phillips 4,2x19. bem. c/1000u</t>
  </si>
  <si>
    <t>1000UNID</t>
  </si>
  <si>
    <t>Kg</t>
  </si>
  <si>
    <t>Retentor Vedante P/ Válvula Hydra Max 2550. pac c/10</t>
  </si>
  <si>
    <t>UNID</t>
  </si>
  <si>
    <t>Soquete G13 Polic. Cinza Fixação C/ 9,5 P/t8 - Lucchi</t>
  </si>
  <si>
    <t>Soquete De Porcelana Louça Liso Bocal E27 100w</t>
  </si>
  <si>
    <t>25Kg</t>
  </si>
  <si>
    <t>18LITROS</t>
  </si>
  <si>
    <t>Cabo PP de 3 vias de 1,5milímetros (3x1,5mm). Por metro</t>
  </si>
  <si>
    <t>MATEREIAL ELÉTRICO</t>
  </si>
  <si>
    <t>MT</t>
  </si>
  <si>
    <t>Cabo PP de 5 vias de 1,5 milímetros (5x1,5mm) 1 kv. Por metro</t>
  </si>
  <si>
    <t xml:space="preserve">Controle de ar condicionado LG universal </t>
  </si>
  <si>
    <t>Controle de ar condicionado MIDEA universal</t>
  </si>
  <si>
    <t>Controle de ar condicionado YORK universal</t>
  </si>
  <si>
    <t>Fitas PVC branca para condicionadores de ar ou refrigeração 10m x 0,10m</t>
  </si>
  <si>
    <t>5L</t>
  </si>
  <si>
    <t>Suporte de 500mm para ar condicionado split 18 mil a 24 mil BTU’s em metal, espessura da chapa de 1,5mm com capacidade de suportar até 65kg. Reforçado com parafuso, porca, arruela de metal e borracha.</t>
  </si>
  <si>
    <t>Tubo cano de cobre flexível 1/4 para refrigeração. "por metro"</t>
  </si>
  <si>
    <t>Tubo cano de cobre flexível 3/8 para refrigeração. "por metro"</t>
  </si>
  <si>
    <t>Tubo cano de cobre flexível 1/2 para refrigeração. "por metro"</t>
  </si>
  <si>
    <t>Tubo isolante térmico de polietileno blindado de 1/4 branco esponjoso. 2mt</t>
  </si>
  <si>
    <t>Tubo isolante térmico de polietileno blindado de 3/8 branco esponjoso. 2mt.</t>
  </si>
  <si>
    <t>Tubo isolante térmico de polietileno blindado de 1/2 branco esponjoso. 2mt.</t>
  </si>
  <si>
    <t>Tomada/ conjunto interruptor duas teclas 2P+T 10A-250V com suporte branca. </t>
  </si>
  <si>
    <t>Tomada dupla com suporte 2P+T 10A-250V Branca.</t>
  </si>
  <si>
    <t>Tomada em barra tripla 2P+T 20A-250V.</t>
  </si>
  <si>
    <t>Vedante para torneira de PVC ½ polegadas.</t>
  </si>
  <si>
    <t>Armario Baixo Fechado 800 LX 450 OS</t>
  </si>
  <si>
    <t>Gaveteiro Volante arquivo 395 LX 492 PX 598 em teca java</t>
  </si>
  <si>
    <t>Armario Alto fechado (BP25) 800 LX 450 PX 1600 A COM 03 PLATEL EM TECA JAVA - com chave</t>
  </si>
  <si>
    <t>EQUIPAMENTO DE PROTECAO, SEGURANÇA E SOCORRO</t>
  </si>
  <si>
    <t>Próxima inspeção/recarga agendada para março de 2025</t>
  </si>
  <si>
    <t xml:space="preserve">Switch 48 portas gerenciavel (ref. Ubiquiti 1g-usw-48-br) e acessórios </t>
  </si>
  <si>
    <t>Aprimorar a cobertura da rede com fio.</t>
  </si>
  <si>
    <t>Access point ac mesh uap-ac-m-br</t>
  </si>
  <si>
    <t>Aprimorar a cobertura da rede sem fio.</t>
  </si>
  <si>
    <t>Kit Teclado e Mouse sem fio (ref. Logitech mk 270)</t>
  </si>
  <si>
    <t>Adaptador Wifi (ref. Tp-Link Archer T2U Plus)</t>
  </si>
  <si>
    <t>Fonte aerocool atx-500 500w bivolt</t>
  </si>
  <si>
    <t xml:space="preserve">Placa de rede Gigabit PCI 
</t>
  </si>
  <si>
    <t>Placa de vídeo gt-710 2gb ddr3 64 bit</t>
  </si>
  <si>
    <t>Mouse com fio USB 800/1200 DPI</t>
  </si>
  <si>
    <t>Adptador placa de de som audio USB ext p2</t>
  </si>
  <si>
    <t>Cabo hdmi 2.0 3m</t>
  </si>
  <si>
    <t>Pen drive 16gb usb</t>
  </si>
  <si>
    <t>Cabo VGA para monitor</t>
  </si>
  <si>
    <t>Cabo de força tripolar p/desktop</t>
  </si>
  <si>
    <t>Bateria CR2032</t>
  </si>
  <si>
    <t>SOLUÇÃO E PREPAROS PARA LIMPEZA E POLIMENTO</t>
  </si>
  <si>
    <t>GL</t>
  </si>
  <si>
    <t>EMBALAGEM E ACONDICIONAMENTO DE MATERIAIS RECIPIENTES</t>
  </si>
  <si>
    <t>RECIPIENTES E ACESSÓRIOS</t>
  </si>
  <si>
    <t>BALDES</t>
  </si>
  <si>
    <t>COADOR, FILTRO</t>
  </si>
  <si>
    <t>COADOR</t>
  </si>
  <si>
    <t>ARTIGOS DE SUPERMERCADO</t>
  </si>
  <si>
    <t>Coador de malha para café com cabo em madeira Dimensões médias: Diâmetro: 13,5 cm Profundidade: 20 cm Comprimento do cado: 10 cm Comprimento total: 24 cm.</t>
  </si>
  <si>
    <t>EMBALAGEM DE MATERIAIS</t>
  </si>
  <si>
    <t>COPOS DESCARTÁVEIS</t>
  </si>
  <si>
    <t>DESINFETANTES</t>
  </si>
  <si>
    <t>DETERGENTES INDUSTRIAIS E DOMÉSTICOS</t>
  </si>
  <si>
    <t>UTENSÍLIOS DE LIMPEZA</t>
  </si>
  <si>
    <t>ESCOVAS</t>
  </si>
  <si>
    <t>ESPONJAS</t>
  </si>
  <si>
    <t>2001713/200565</t>
  </si>
  <si>
    <t>Filtro de papel nº103. Característica: filtro para cafeteira elétrica n.4 micro furos exclusivos, dupla costura, dimensões 24 x 13 x 40 cm;</t>
  </si>
  <si>
    <t>PANOS DE LIMPEZA</t>
  </si>
  <si>
    <t>HIGIENE PESSOAL E COSMÉTICOS</t>
  </si>
  <si>
    <t>PRODUTOS E UTENSÍLIOS PARA HIGIENE, PROTEÇÃO E BELEZA PESSOAL</t>
  </si>
  <si>
    <t>GUARDANAPOS DE PAPEL</t>
  </si>
  <si>
    <t>Aquisição de itens se faz necessária para uso com alimentos distribuídas à administração e aos gabinetes parlamentares, diariamente.</t>
  </si>
  <si>
    <t>AGRICULTURA E AGROPECUÁRIA</t>
  </si>
  <si>
    <t>EQUIPAMENTOS, PRODUTOS PARA PLANTIO E COMBATE A PRAGAS</t>
  </si>
  <si>
    <t>INSETICIDAS</t>
  </si>
  <si>
    <t>LIMPADORES</t>
  </si>
  <si>
    <t>POLIDORES</t>
  </si>
  <si>
    <t>LUVAS</t>
  </si>
  <si>
    <t>PAR</t>
  </si>
  <si>
    <t>MEXEDORES E UTENSÍLIOS</t>
  </si>
  <si>
    <t>PALHETA</t>
  </si>
  <si>
    <t>Aquisição de itens utilizado para misturar de bebidas e alimentos distribuídas à administração e aos gabinetes parlamentares, diariamente.</t>
  </si>
  <si>
    <t>Pá para coleta de lixo de plástico com cabo longo de madeira. Dimensões médias: cabo com 80 cm e base 24 cm</t>
  </si>
  <si>
    <t>PRODUTOS E UTENSÍLIOS</t>
  </si>
  <si>
    <t>Palito de Fósforo curto - Composto: Fósforo, clorato de potássio e aglutinantes; corpo em madeira.</t>
  </si>
  <si>
    <t>Aquisição de itens utilizados nas cozinhas para a produção de bebidas e alimentos distribuídas à administração e aos gabinetes parlamentares, diariamente.</t>
  </si>
  <si>
    <t>Palito roliço higiene bucal 100 unidades, cor: madeira clara; palito roliço de madeira; pontiagudo nas extremidades; conteúdo: 100 unidades. Dimensões: - 3 x 3 x 8 cm (Comprimento x Largura x Altura); Em caixa.</t>
  </si>
  <si>
    <t>Aquisição de itens utilizados na copa em conjunto com alimentos distribuídas à administração e aos gabinetes parlamentares, diariamente.</t>
  </si>
  <si>
    <t>PANO DE LIMPEZA</t>
  </si>
  <si>
    <t>Pano de chão xadrez Composição: 100% algodão, Comprimento: 65cm, Largura: 40cm, Cor: Cinza Xadrez 40cmx62cm.</t>
  </si>
  <si>
    <t>PANO DE PRATO</t>
  </si>
  <si>
    <t>Pano de prato dimensões: 40x68cm sem estampa. Macio e absorvente, 90% a 100% algodão, sem fiapos, cor branca.</t>
  </si>
  <si>
    <t>PAPEL HIGIÊNICO</t>
  </si>
  <si>
    <t>PAPEL TOALHA</t>
  </si>
  <si>
    <t>UTENSÍLIOS</t>
  </si>
  <si>
    <t>PRENDEDOR</t>
  </si>
  <si>
    <t>Prendedor de madeira 6 a 9 centímetros de comprimento para roupas e tecidos, em madeira reflorestada, com molas flexíveis galvanizadas e duráveis.</t>
  </si>
  <si>
    <t>RODOS E ACESSÓRIOS</t>
  </si>
  <si>
    <t>SABÕES</t>
  </si>
  <si>
    <t>SABONETES</t>
  </si>
  <si>
    <t>SACOS PLÁSTICOS PARA LIXO</t>
  </si>
  <si>
    <t>VASSOURAS</t>
  </si>
  <si>
    <t>Vassoura de cerdas longas com cabo de madeira - unidade Especificações: Vassoura de cerdas longas sintéticas longas com Cabo de Madeira Cabo plastificado Tamanho da Base: 30cm Tamanho do Cabo: 120cm.</t>
  </si>
  <si>
    <t>GÁS LIQUEFEITO</t>
  </si>
  <si>
    <t>GÁS</t>
  </si>
  <si>
    <t>Gás 13 Kg – Botijão com 13 Kg de gás liquefeito de petróleo (GLP), para cozinha, com lacre inviolável intacto da engarrafadora no botijão.</t>
  </si>
  <si>
    <t>Caixa de som 6w USB/P2 PC</t>
  </si>
  <si>
    <t>Webcam 720p USB</t>
  </si>
  <si>
    <t>Placas de advertência - Perigo Elétrico/Quadro</t>
  </si>
  <si>
    <t>Melhorias de segurança</t>
  </si>
  <si>
    <t>Capas para Assento PNE/Idosos</t>
  </si>
  <si>
    <t>Melhorias de acessibilidade</t>
  </si>
  <si>
    <t>Monitores 27P HDMI e VGA 60Hz (ref. Acer)</t>
  </si>
  <si>
    <t>TELEFONIA</t>
  </si>
  <si>
    <t>Aparelho Telefônico IP</t>
  </si>
  <si>
    <t xml:space="preserve">Implementação </t>
  </si>
  <si>
    <t>Central PABX Digital Ramais Digital e IP (ref. Intelbras Unniti 2000)</t>
  </si>
  <si>
    <t>Projeto e adaptação da rede para implementação da Central Digital</t>
  </si>
  <si>
    <t>Armário de Aço PA120/PA90 - maçaneta e chave</t>
  </si>
  <si>
    <t>Capacidade de armazenamento de ferramentos com segurança pelo setor da zeladoria</t>
  </si>
  <si>
    <t>Armário Aéreo - Escritório/Ferramentas</t>
  </si>
  <si>
    <t>Capacidade de armazenamento de componentes de informática CPD</t>
  </si>
  <si>
    <t>Adequação salas  - Mobiliário</t>
  </si>
  <si>
    <t>Projetor Multimídia</t>
  </si>
  <si>
    <t>Adequação salas  - Equipamentos de vídeo p/reuniões e cursos</t>
  </si>
  <si>
    <t>APARELHOS E UTENSÍLIOS DOMÉSTICOS</t>
  </si>
  <si>
    <t>Vassoura Articulada Limpeza Vidros C/ Cabo Telescópico</t>
  </si>
  <si>
    <t>ELETRODOMÉSTICO</t>
  </si>
  <si>
    <t xml:space="preserve">Higienizador a Vapor  </t>
  </si>
  <si>
    <t>Bebedouro de Garrafão - Tipo Coluna</t>
  </si>
  <si>
    <t>Câmera de vídeo/segurança</t>
  </si>
  <si>
    <t>FRAGMENTADORA</t>
  </si>
  <si>
    <t>Fragmentadora de papel - 15 folhas</t>
  </si>
  <si>
    <t xml:space="preserve">Adequação salas  - Infraestrutura </t>
  </si>
  <si>
    <t>SERVIÇOS CONTINUADOS</t>
  </si>
  <si>
    <t>GELADEIRA / FRIGOBAR</t>
  </si>
  <si>
    <t>Frigobar Compacto 60 a 95 Litros</t>
  </si>
  <si>
    <t>Adequação salas  - Ambiente - Estação de água</t>
  </si>
  <si>
    <t>Flipchart</t>
  </si>
  <si>
    <t>Adequação salas  - Utensílios</t>
  </si>
  <si>
    <t>PLANO DE CONTRATAÇÕES ANUAL - 2025</t>
  </si>
  <si>
    <t>CÂMARA MUNICIPAL DE CAJAMAR</t>
  </si>
  <si>
    <t>DIRETORIA ADMINISTRA</t>
  </si>
  <si>
    <t>1.1</t>
  </si>
  <si>
    <t>DA - PATRIMÔNIO</t>
  </si>
  <si>
    <t>1.2</t>
  </si>
  <si>
    <t>DA - ALMOXARIFADO</t>
  </si>
  <si>
    <t>1.3</t>
  </si>
  <si>
    <t>DA - ZELADORIA E MANUTENÇÃO</t>
  </si>
  <si>
    <t>1.4</t>
  </si>
  <si>
    <t>DA - DIVISÃO DE TI</t>
  </si>
  <si>
    <t>SUB-TOTAL:</t>
  </si>
  <si>
    <t>DA - DIVISÃO DE COMPRAS E LICITAÇÕES</t>
  </si>
  <si>
    <t>TOTAL CÂMARA MUNICIPAL DE CAJAMAR</t>
  </si>
  <si>
    <t>_____</t>
  </si>
  <si>
    <t xml:space="preserve">FORNECIMENTO DE PRODUTOS ALIMENTÍCIOS </t>
  </si>
  <si>
    <t>DIVERSOS (ATA DE REGISTRO DE PREÇOS)</t>
  </si>
  <si>
    <t>ATENDER AS DEMANDA DE ALIMENTOS DA CÂMARA MUNICIPAL</t>
  </si>
  <si>
    <t>ARP</t>
  </si>
  <si>
    <t>FORNECIMENTO APARELHO DE AC (9.000 E12.000)</t>
  </si>
  <si>
    <t>REPOSIÇÃO DE APARELHOS DANIFICADOS</t>
  </si>
  <si>
    <t>FORNECIMENTO DE MATERIAIS E PRODUTOS E DE LIMPEZA</t>
  </si>
  <si>
    <t>MANUTENÇÃO E ASSEIO DO PRÉDIO DA CÂMARA MUNICIPAL</t>
  </si>
  <si>
    <t>Planejado - Armário de Apoio para salas dos assessores colocado embaixo de tampo de mesa, medindo 40x73x40cm (lxaxp)</t>
  </si>
  <si>
    <t>Planejado - Armário sala dos vereadores, medidas 130x110x50cm (lxaxp)</t>
  </si>
  <si>
    <t>Planejado - Mesa Assessores em formato de delta para sala recepção e salas dos assessores medida 160x100x60x40x75cm (lxlxpxpxa)</t>
  </si>
  <si>
    <t>Planejado - Mesa em formato de delta para salas dos vereadores, medindo 200x160x70x75 cm (lxlxpxa).</t>
  </si>
  <si>
    <t>Planejado - Mesa C/02 Lugares Med 230/70/78</t>
  </si>
  <si>
    <t>Planejado - Painel para TV</t>
  </si>
  <si>
    <t>Móveis planejados - Contratação de empresa p/ projeto e marcenaria</t>
  </si>
  <si>
    <t>Adequação salas  - Mobiliário Padronização Gabinetes. O quantitativo informado visa dar uma flexibilidade na montagem dos novos ambientes administrativos.v</t>
  </si>
  <si>
    <t xml:space="preserve">CONTRATAÇÃO  </t>
  </si>
  <si>
    <t>Utilização na jardinagem e paisagismo.</t>
  </si>
  <si>
    <t>Necessidade constante para manutenção e limpeza paisagistica das dependências da Edilidade.</t>
  </si>
  <si>
    <t>MATERIAL T.I</t>
  </si>
  <si>
    <t>Peças p/ o CPD-TI . Peças sobressalentes/manutenção</t>
  </si>
  <si>
    <t>SETOR - ALMOXARIFADO</t>
  </si>
  <si>
    <t>MANUTENÇÃO E ZELADORIA</t>
  </si>
  <si>
    <t>T.I - ASS. INFORMÁTICA</t>
  </si>
  <si>
    <t>Alicate Medidor Corrente Contínua Alternada E Resistência</t>
  </si>
  <si>
    <t>FERRAMENTA</t>
  </si>
  <si>
    <t>FERRAMENTA PARA USO CONSTANTE EM MANUTENÇÃO</t>
  </si>
  <si>
    <t xml:space="preserve">Disco de PVC para Lixadeira e Politriz 4.1/2 Polegadas 115mm com Sistema Fixa Fácil </t>
  </si>
  <si>
    <t>Disco Corte Para Makita Inox E Ferro -110 Mm</t>
  </si>
  <si>
    <t xml:space="preserve">Escada Extensiva 3 em 1 em alumínio 12 x 2 Degraus </t>
  </si>
  <si>
    <t>Escada Extensiva 3 em 1 em alumínio 7 x 2 Degraus.</t>
  </si>
  <si>
    <t>Esmerilhadeira Angular 5", 720w 220v Com Maleta - Makita ou equivalente.</t>
  </si>
  <si>
    <t>Jogo Chave Combinada Aço 6 Á 22mm Boca E Estrela 12 Peças</t>
  </si>
  <si>
    <t>Jogo de Grampos Sargento Grande Tipo C 4, 6 e 8 Pol. com 3 Peças</t>
  </si>
  <si>
    <t>Kit com 3 Tesouras Corta Chapa Tipo Aviação Reto Direito Esquerdo</t>
  </si>
  <si>
    <t>Mini Retifica Profissional 210pçs 400w Com Maleta Referencia Nakasaki, DREMEL ou equivalente.</t>
  </si>
  <si>
    <t>Moto Esmeril de Bancada 6 Pol. 360W 1/2CV Bivolt </t>
  </si>
  <si>
    <t xml:space="preserve"> Podador Elétrico para Galhos 750W PA750T Haste Telescópica</t>
  </si>
  <si>
    <t>Tesoura P/ Poda Jardinagem 21cm C/ Mola E Trava De Segurança</t>
  </si>
  <si>
    <t>Trena emborrachada com fita de aço 18 mm x 5 m com trava</t>
  </si>
  <si>
    <t>Chave de grifo de 12 polegadas tipo americana Abertura do mordente: 42mm, indicado para aperto e desaperto de tubos e conexões rosqueadas.</t>
  </si>
  <si>
    <t>Jogo de brocas milimétricas com 15 peças p/ aço para todas as furadeiras (1/16; 5/64; 3/32; 7/64;1/8; 9/64; 5/32;  11/64; 3/16; 7/32; 1/4; 5/16; 3/8; 7/16; 1/2 polegadas).</t>
  </si>
  <si>
    <t>Jogo de brocas 3 pontas para madeira com 8 peças, para todas as furadeiras (3mm – 4mm – 5mm – 6mm – 7mm – 8mm – 9mm– 10mm).</t>
  </si>
  <si>
    <t>Jogo de brocas para concreto com 7 peças de 3mm a 10mm, apropriadas para furos em alvenaria, arenito calcário, pedras naturais e artificiais; para todas as furadeiras.</t>
  </si>
  <si>
    <t>Lixadeira roto orbital 250w - Disco de lixa:- 125mm- Com coletor</t>
  </si>
  <si>
    <t>Martelo Unha 20mm com cabo de fibra emborrachado</t>
  </si>
  <si>
    <t>Morsa de Bancada 8 polegadas (200mm) giratória com bigorna. Dimensões do item: 40,8 x 20 x 22,1 centímetros (C x L x A).</t>
  </si>
  <si>
    <t>ZELADORIA (EQUIPAMENTOS)</t>
  </si>
  <si>
    <t xml:space="preserve">MATERIAL MANTIDO EM ESTOQUE PARA REPAROS E INSTALAÇÕES NECESSÁRIOS </t>
  </si>
  <si>
    <t>MATER AR CONDICIONADO</t>
  </si>
  <si>
    <t xml:space="preserve">MATERIAL MANTIDO EM ESTOQUE PARA SUBSTITUIÇÕES QUANDO NECESSÁRIOS </t>
  </si>
  <si>
    <t xml:space="preserve">MATERIAL MANTIDO EM ESTOQUE PARA REALIZAR MANUTENÇÕES PREVENTIVAS NECESSÁRIOS </t>
  </si>
  <si>
    <t>Capacitor Duplo 30+2,5 Mfd 480V ar condicionado e refrigerados.</t>
  </si>
  <si>
    <t>Capacitor Duplo 25+2,5 Mf 450V ar condicionado e refrigerados.</t>
  </si>
  <si>
    <t>Capacitor Duplo 17+2,5 Mf 450v. Duplo para ar condicionado modelo Split.</t>
  </si>
  <si>
    <t>Cilindro de gás refrigerante R22/HCFC22 para ar condicionado e resfriadores. Especificações médias: Taxa de evaporação (éter=1) -41ºC Pressão de vapor (20°C): 10,411 bar Densidade de vapor (ar=1): 2,7593 Densidade relativa: 1,194. 13,6kg</t>
  </si>
  <si>
    <t>Cilindro de gás refrigerante R410A para ar condicionado e resfriadores. Peso molecular (g/mol) 72.6, Temperatura ebulição (a 1,013 bar) (ºC) -51.58, deslizamento temperatura de ebulição (a 1,013 bar) (K) 0.1, Temperatura crítica (ºC) 72.13, Pressão crítica (bar abs) 49.26, Densidade crítica (Kg/m³) 488,90, Calor de vaporização a ponto de ebulição (KJ/Kg) 276, Solubilidade com a água (25ºC) ppm depreciável. 11,34kg</t>
  </si>
  <si>
    <t>Deflator para ar condicionado Split 18 mil BTU’s. Dimensões (Largura x Espessura): 99cm x 4mm.</t>
  </si>
  <si>
    <t>Fita Adesiva com tecido laminado tipo “Silver Tape” com adesivo de borracha, resina e polietileno reforçado, na cor branca. Medida (L x C): 48mm x 30m.</t>
  </si>
  <si>
    <t>PÇ</t>
  </si>
  <si>
    <t>ZELADORIA (AR CONDICIONADO)</t>
  </si>
  <si>
    <t>Abraçadeira Galvanizada “D” para eletroduto ¾ polegadas com Cunha, material em aço carbono zincado.</t>
  </si>
  <si>
    <t>MAT. ELÉTR.</t>
  </si>
  <si>
    <t xml:space="preserve">MATERIAL DE USO CONTINUO EM MANUTENÇÃO PARA REPAROS E INSTALAÇÕES </t>
  </si>
  <si>
    <t xml:space="preserve">Assento Sanitário Almofadado convencional com fechamento comum oval em polietileno branco. Dimensões (A x L x C): 5cm x 39cm x 44cm. </t>
  </si>
  <si>
    <t>MATERIAL PARA SUBSTITUIÇÃO QUANDO AVARIADO VASO OVAL</t>
  </si>
  <si>
    <t>Assento Tampa vaso Mariana Icasa Pp branco 1.6gpf 6lpf</t>
  </si>
  <si>
    <t>MATERIAL PARA SUBSTITUIÇÃO QUANDO AVARIADO ESPECIFICAMENTE VASO QUADRADO</t>
  </si>
  <si>
    <t>Bucha para Dry Wall/gesso, produzida em polietileno. Tamanho Fly 3 (15 – 23mm). "CX C/100 UN"</t>
  </si>
  <si>
    <t>Bucha Aba Fly com anel 6mm para gesso drywall com parafuso Philips. "PAC C/100 UM"</t>
  </si>
  <si>
    <t>MATERIAL DE USO CONTINUO EM JARDINAGEM</t>
  </si>
  <si>
    <t>Chumbador parabolt ¼ x 2 polegadas 2 ancoras em aço carbono tipo de fenda e cabeça sextavado, acabamento zincado, capacidade média de peso/corte/sustentação 707 Kg, capacidade de tração ou arrancamento: 1200 kgf. CX C/12</t>
  </si>
  <si>
    <t>Cola PVC Adesivo Pvc Incolor FRASCO 175g</t>
  </si>
  <si>
    <t>Condulete Múltiplo ¾ polegadas em alumínio, para instalação elétrica. Dimensões aproximadas (A x L x C): 4,3cm x 5,10cm x 9,3cm. Peso médio: 75g.</t>
  </si>
  <si>
    <t>Conjunto espelho cego 4x4 branco com suporte</t>
  </si>
  <si>
    <t>Conexão Luva de correr PVC para tubulação esgoto 100mm / 4 polegadas na cor branca. "UNIDADE"</t>
  </si>
  <si>
    <t>Conexão Luva de correr PVC para tubulação esgoto 50mm / 2 polegadas na cor branca. "UNIDADE"</t>
  </si>
  <si>
    <t>Conexão Luva de correr PVC com bitola de ½ polegadas ou 20mm soldável na cor marrom. "UNIDADE"</t>
  </si>
  <si>
    <t>Conexão Luva de correr PVC com bitola de ¾ polegadas ou 25mm soldável na cor marrom. "UNIDADE"</t>
  </si>
  <si>
    <t>Conexão Tê com bucha PVC azul com rosca e soldável em ¾ polegadas /25mm, material em PVC e metal com bucha.</t>
  </si>
  <si>
    <t>Conexão Tê marrom soldável em ¾ polegadas/25mm, material em PVC.</t>
  </si>
  <si>
    <t xml:space="preserve">Conjunto de ligação para louça sanitária cromado com canopla de parede e anel de expansão. Medidas (P x C): ½ polegadas x 20cm </t>
  </si>
  <si>
    <t>Cotovelo interno acabamento para canaleta em 90° 20mm na cor branca.</t>
  </si>
  <si>
    <t>Disjuntor Bipolar 16 Amperes 2 polos curva C. Tensão elétrica: 380V (440V). Marca de referência: STECK, ELGIN</t>
  </si>
  <si>
    <t>Disjuntor Bipolar 25 Amperes 2 polos curva C. Tensão elétrica: 220V (440V). Marca de referência: STECK, ELGIN</t>
  </si>
  <si>
    <t>Disjuntor Bipolar 40 Amperes 2 polos curva C. Tensão elétrica: 220V (440V). Marca de referência: STECK, ELGIN</t>
  </si>
  <si>
    <t>Engate flexível 50 cm branco para caixas acopladas, pias e bidês. Indicado somente para água fria. Bitola de ½ polegadas, material em PVC.</t>
  </si>
  <si>
    <t>Fita Isolante 19mm x 20m preta, uso profissional, material acrilonitrila butadieno estireno, autoextinguível. Marcas de referência: 3M, STECK ou FOXLUX.</t>
  </si>
  <si>
    <t>Fita Veda Rosca 18mm x 50m com densidade de 0,30g/cm³. Temperatura de trabalho: 90°C até 240°C.</t>
  </si>
  <si>
    <t>Fio de Nylon para roçadeira com espessura de 3,3mm, aproximadamente 500m.</t>
  </si>
  <si>
    <t>Lampada LED Bulbo 15w Potencia: 15W, Fluxo Luminoso: 1521lm Temperatura de cor: 6000k Base: E-27 Bivolt "UNI"</t>
  </si>
  <si>
    <t>Lampada LED Bulbo 40w E27 Branca 6500K Bivolt,Tensão: Bivolt (110V - 240V), Fluxo Luminoso: 3600 Lúmens, Índice de Reprodução de Cor (IRC): 80, Vida útil estimada: 25 mil horas.</t>
  </si>
  <si>
    <t>Luva PVC marrom soldável ¾ polegadas 25mm material em PVC NBR 5648.</t>
  </si>
  <si>
    <t>Massa corrida PVA Branca 3.6L sem odor e rápida secagem. Marcas de referência: Suvinil, Coral, Lukscolor ou superior.</t>
  </si>
  <si>
    <t>Mecanismo Reparo saída da caixa acoplada universal duplo Hydro.</t>
  </si>
  <si>
    <t>Nípel em rosca de ½ polegadas em PVC. Pressão máxima de funcionamento 7,5 kgf/cm² (750 kPa) à temperatura de 20ºC.</t>
  </si>
  <si>
    <t>Obturador Universal P/ Caixa Acoplada Saída D'água. Material Constitutivo: ABS, silicone, Aço Inoxidável e Polioximetileno.</t>
  </si>
  <si>
    <t xml:space="preserve">Óleo lubrificante desingripante multiuso 300ml, com válvula de 180 graus, ponto de fulgor de 60 graus. Insolúvel em água </t>
  </si>
  <si>
    <t xml:space="preserve">Óleo mineral 10w40 1000ML. Classificação API SN. Índice de viscosidade 145, Ponto de fluidez -30°C, ponto de fulgor 232°C. </t>
  </si>
  <si>
    <t>Parafuso sextavado ¼ x ½ polegadas, em aço rosca inteira com porca. "CX C/100"</t>
  </si>
  <si>
    <t>Parafuso sextavado com bucha bitola 1/4 x 50mm com bucha em nylon S-10 rosqueado, comprimento de 50mm e diâmetro de 6.3mm."C/100UNI"</t>
  </si>
  <si>
    <t>Parafuso sextavado com bucha bitola 3/16 x 60mm com bucha em nylon S-8 rosqueado, comprimento de 40mm e diâmetro de 8mm. "pac c/100"</t>
  </si>
  <si>
    <t>Pincel 1 polegada, cerdas brancas naturais, cabo em madeira e alumínio, comprimento de 18,5cm e largura das cerdas em 2,5cm em média.</t>
  </si>
  <si>
    <t>Pincel 2 polegadas, cerdas brancas naturais, cabo em madeira e alumínio, comprimento de 20,5cm e largura das cerdas em 6cm em média.</t>
  </si>
  <si>
    <t>Placa/espelho cego para interruptor 4x4 com suporte. Dimensões (A x L): 134mm x 125mm. Em plástico resistente na cor branca.</t>
  </si>
  <si>
    <t>Placa/espelho cego para interruptor 4x2 com suporte. Dimensões (A x L): 124mm x 80mm. Em plástico resistente na cor branca.</t>
  </si>
  <si>
    <t>Prego em aço carbono 10x10 com cabeça e dimensões de (A x L): 1,6 mm x 23 mm. "PAC C/1KG"</t>
  </si>
  <si>
    <t>Prego em aço carbono 12x12 com cabeça e dimensões de (A x L): 1,8mm x 27,6mm. "PAC C/1KG"</t>
  </si>
  <si>
    <t>Refletor Led 100w 6500k com fluxo luminoso de 8000lm, Bivolt, vida útil média de 50.000h.</t>
  </si>
  <si>
    <t>Refletor Led 150w 6500k com fluxo luminoso de 12.000lm, frequência de 50/60Hz, vida útil média de 25.000h, Bivolt.</t>
  </si>
  <si>
    <t>Relê Fotoeletrônico 1200Va Bivolt COM BASE. Tensão nominal: 127V ou 220V, potência máxima de 500w ou 1200vA, Frequência de 50/60Hz</t>
  </si>
  <si>
    <t>Rolo para pintura de lã 10 cm com manta de 9mm de altura.</t>
  </si>
  <si>
    <t>Rolo para pintura de lã 5 cm com 9mm de altura.</t>
  </si>
  <si>
    <t>Rolo para pintura de lã 23 cm com cabo 9mm de altura.</t>
  </si>
  <si>
    <t>Sensor de presença interno bivolt automático. Ajuste de tempo em 5s/1min/4min, alcance de 100 graus num raio de 10 metros. Compatível com lâmpadas incandescentes, halógenas, fluorescentes e LED.</t>
  </si>
  <si>
    <t>Sifão sanfonado universal extensível ajustável 150cm. Bitola: 1.1/2” – DN 40,2” – DN 50. Em polipropileno e borracha nitrílica. NBR: 14162</t>
  </si>
  <si>
    <t>Textura Arenosa Hidrorepelente 25kg. Revestimento testurizado para uniformização de superfícies. Atóxica.</t>
  </si>
  <si>
    <t>Textura Lisa Hidrorepelente 25kg. Revestimento testurizado para uniformização de superfícies. Atóxica.</t>
  </si>
  <si>
    <t>Tinta esmalte branca brilhante 3.6 L sem odor. Marcas de referência: Suvinil, Coral, Lukscolor ou superior.</t>
  </si>
  <si>
    <t>Tinta esmalte preto brilhante 3.6 L sem odor. Marcas de referência: Suvinil, Coral, Lukscolor ou superior.</t>
  </si>
  <si>
    <t xml:space="preserve">Tinta esmalte sintético alto brilho amarela sem odor 3.6L. Marcas de referência: Coral, Suvinil ou superior. </t>
  </si>
  <si>
    <t>Tinta Látex branca 18 litros sem odor e rápida secagem. Marcas de referência: Suvinil, Coral, Lukscolor ou superior.</t>
  </si>
  <si>
    <t>Tinta Látex camurça 18 litros sem odor e rápida secagem. Marcas de referência: Suvinil, Coral, Lukscolor ou superior.</t>
  </si>
  <si>
    <t>Tinta Látex palha 18 litros sem odor e rápida secagem. Marcas de referência: Suvinil, Coral, Lukscolor ou superior.</t>
  </si>
  <si>
    <t>Torneira cozinha de mesa ½ polegadas. Em alumínio com bica giratória (360°), arejador articulado, bitola em ½ polegadas – DN 15</t>
  </si>
  <si>
    <t>Torneira Esfera Metálica Alavanca ½ polegadas com adaptador de ¾ polegadas. Acionamento em 1 volta, dimensões aproximadas (A x L x C): 3cm x 14cm x 9cm. Para áreas externas.</t>
  </si>
  <si>
    <t>Torneira lavatório “1193” em metal para água fria. Acionamento ½ volta, com dimensões de (A x L x C): 10cm x 18cm x 17cm.</t>
  </si>
  <si>
    <t xml:space="preserve">Fita Antiderrapante 50mm x 15m em abrasivo e resina para pisos, degraus, rampas e escadas. </t>
  </si>
  <si>
    <t xml:space="preserve">Lampada LED Bulbo 20w/6500K Luz Branca Bivolt E27 Fluxo luminoso 1900lm, Eficiência luminosa 95lm/W, com certificação Inmetro. </t>
  </si>
  <si>
    <t>SETOR ZELADORIA (MANUTENÇÃO)</t>
  </si>
  <si>
    <t>RACK U10 - Confirmar tamanho</t>
  </si>
  <si>
    <t>Extintor de Incêndio -  Recarga e manutenção de extintores</t>
  </si>
  <si>
    <t>Peças sobressalentes/manutenção</t>
  </si>
  <si>
    <t>RECARGA</t>
  </si>
  <si>
    <t>MÓVEIS DE ESCRITÓRIO</t>
  </si>
  <si>
    <t>Recarga e manutenção de extintores</t>
  </si>
  <si>
    <t>Peças p/ o CPD-TI. Peças sobressalentes/manutenção</t>
  </si>
  <si>
    <t>GÊNEROS ALIMENTÍCIOS E BEBIDAS</t>
  </si>
  <si>
    <t>ALIMENTOS, CONDIMENTOS E BEBIDAS</t>
  </si>
  <si>
    <t>Aquisição de itens distribuídas à administração e aos gabinetes parlamentares, diariamente.</t>
  </si>
  <si>
    <t>BEBIDAS E DERIVADOS</t>
  </si>
  <si>
    <t>Bule de alumínio 1lt</t>
  </si>
  <si>
    <t>DESENTUPIDORES</t>
  </si>
  <si>
    <t>Desentupidor mantoan wc c/c</t>
  </si>
  <si>
    <t>Porta lápis, caneta, clips e papel recado com 3 divisórias</t>
  </si>
  <si>
    <t>Material de Jardinagem e paisagismo.</t>
  </si>
  <si>
    <t>Ferramentas e insumos para manutenção paisagistica das dependências da Edilidade (fios de nylon e carretéis para roçadeira, adubo, pesticida, vasos, plantas, pás, regadores)</t>
  </si>
  <si>
    <t>A aquisição dos materiais se faz necessária para a reposição do estoque, bem como pela necessidade da manutenção dos trabalhos das cozinhas</t>
  </si>
  <si>
    <t xml:space="preserve">Papel Interfolha, Feito com 100% Celulose Virgem: Material fabricado com matéria prima virgem 
Pacote com 1000 folhas, Tamanho de cada folha: 20cm x 20cm Gramatura 18 a 20gr. 
</t>
  </si>
  <si>
    <t>PCT C/ 500G</t>
  </si>
  <si>
    <t>CX C/ 10G</t>
  </si>
  <si>
    <t>CX C/ 250G</t>
  </si>
  <si>
    <t>PCT C/ 400G</t>
  </si>
  <si>
    <t>MATERIAL DE CONSUMO - INDICAÇÕES</t>
  </si>
  <si>
    <t>Substituição de itens com recupeção antieconomica/utilização na cozinha e refeitório  - Ambiente e conforto - Estação de água</t>
  </si>
  <si>
    <t>Gás para utilização da Copa</t>
  </si>
  <si>
    <t>Necessidade de constante para produção de bebidas e amimentos distribuídas à administração e aos gabinetes parlamentares, diariamente.</t>
  </si>
  <si>
    <t>PALESTRA</t>
  </si>
  <si>
    <t>investimento na boa governança e no fortalecimento institucional</t>
  </si>
  <si>
    <t>Controle interno do poder Legislativo</t>
  </si>
  <si>
    <t>contratação de palestra</t>
  </si>
  <si>
    <t>DISPENSA</t>
  </si>
  <si>
    <t>ESCOLA LEGISLATIVO</t>
  </si>
  <si>
    <t>Palestra - Lider de Sucesso</t>
  </si>
  <si>
    <t>CURSO</t>
  </si>
  <si>
    <t>Contratação de Curso</t>
  </si>
  <si>
    <t>Curso de Oratória</t>
  </si>
  <si>
    <t>capacitaçãoi de vereadores</t>
  </si>
  <si>
    <t>Palestra Educação Financieira</t>
  </si>
  <si>
    <t>Palestra Educação Financeira para Empreendedores</t>
  </si>
  <si>
    <t>conhecimento destinado ao público interno e externo da  Câmara Municipal</t>
  </si>
  <si>
    <t>Palestra Educação Financeira para crianças</t>
  </si>
  <si>
    <t>conhecimento destinado ao público externo da  Câmara Municipal</t>
  </si>
  <si>
    <t>Palestra sobre Informática para terceira idade</t>
  </si>
  <si>
    <t>Palestra Conexão +60</t>
  </si>
  <si>
    <t xml:space="preserve">promoção da cidadania ao público idoso </t>
  </si>
  <si>
    <t>Cartilha gráfica para compor a Palestra de Educação Financeira para crianças</t>
  </si>
  <si>
    <t>Cartilha gráfica como material complementar da Palestra Educação Financeira para Criaças</t>
  </si>
  <si>
    <t>MATERIAL GRÁFICO</t>
  </si>
  <si>
    <t xml:space="preserve">Confecção de Banner </t>
  </si>
  <si>
    <t>Divulgação e informação sobre os projetos da Escola do Legislativo</t>
  </si>
  <si>
    <t>Palestra Informacional</t>
  </si>
  <si>
    <t>Política para Jovens</t>
  </si>
  <si>
    <t>Educação Política e Cidadã do público jovem de Cajamar.</t>
  </si>
  <si>
    <t>ER</t>
  </si>
  <si>
    <t>Clips 2/0, em metal galvanizado. Clips com encaixe perfeito no papel. Referência de qualidade: Bacchi, SIMilar ou superior</t>
  </si>
  <si>
    <t>Clips 2/0 em diversas CORES, em metal galvanizado. Clips com encaixe perfeito no papel. Referência de qualidade: Bacchi, SIMilar ou superior</t>
  </si>
  <si>
    <t>Parafusadeira Furadeira de Impacto 3/8 Pol. 20V com 2 Baterias 1.5AH Lí-íon Carregador e Maleta com Acessórios - DEKO SIMilar OU superior.</t>
  </si>
  <si>
    <t>Conjunto Interruptor SIMples com duas teclas 10A/250v. Certificado pelo inmetro. Bivolt</t>
  </si>
  <si>
    <t>Reparo para válvula Hydra 2550 DN40 tipo de descarga SIMples, material em plástico. Dimensões aproximadas (A x L x P): 58mm x 58mm x 106mm.</t>
  </si>
  <si>
    <t>Tomada/conjunto interruptor SIMples 2P+T 10A-250V com suporte branca. </t>
  </si>
  <si>
    <t>Tomada/ conjunto interruptor SIMples 2P+T 20A-250V com suporte branca. </t>
  </si>
  <si>
    <t>Papel Toalha Bobina 200m x 20cm - 100% celulose de qualidade, macio e resistente. Dimensões: 46 × 31 × 21 cm. Folha SIMples.pct com 6 unidades.</t>
  </si>
  <si>
    <t>Fita Adesiva polipropileno, transparente, 48mm x 45m. NÃO tóxica.</t>
  </si>
  <si>
    <t>Fita Adesiva dupla face com Espuma. NÃO tóxica. Dimensões: 24 mm x 2m.</t>
  </si>
  <si>
    <t>Molhador de dedos para manuseio de papéis. NÃO gorduroso, atóxico e com glicerina. Peso 12 gramas REFAZER cotacao</t>
  </si>
  <si>
    <t xml:space="preserve">ALTA </t>
  </si>
  <si>
    <t>Pasta catálogo Ofício com 50 plásticos de ALTA resistência, com visor, 4 colchetes. Dimensões: 243mm x 330mm. Marca de referência: ACP</t>
  </si>
  <si>
    <t>Bucha com anel 10mm de diâmetro, comprimento 50mm. Composição em polietileno de ALTA densidade para fixação de parafusos. "PAC C/ 100UN"</t>
  </si>
  <si>
    <t>Bucha com anel 8mm de diâmetro, comprimento 40mm. Composição em polietileno de ALTA densidade para fixação de parafusos. "PAC C/100 UM"</t>
  </si>
  <si>
    <t>Bucha com anel 6mm de diâmetro, comprimento 30mm. Composição em polietileno de ALTA densidade para fixação de parafusos. C/100</t>
  </si>
  <si>
    <t>Torneira lavatório ¼ volta bica móvel. Funcionamento perfeito em baixa e ALTA pressão de 0,2 a 4 kgf/cm² ou 5 a 40psi, rosca de 1/2, Dimensões aproximadas de (A x L x C): 20 cm x 16cm x 22,5cm.</t>
  </si>
  <si>
    <t>Tubo de silicone em bisnaga transparente. Para vedação de frestas e acabamento, adesivo em borracha de silicone incolor de ALTA flexibilidade com cura parcial de aproximadamente 4h e cura total de menos de 24 horas.</t>
  </si>
  <si>
    <t>Balde plástico 10 litros - alça metálica. Feito com material resistente e ALTA rigidez.</t>
  </si>
  <si>
    <t>Saco de lixo 30L, com dimensões aproximadas de 59cm de largura x 62cm de altura x 25cm de profundidade, vem embalado em pacote com 100 unidades. Com capacidade para 6kg, ALTA resistência</t>
  </si>
  <si>
    <t>Planejado/Adaptação PATRIMÔNIO n° 2034 - Mesa Reunião Oval+Semi-oval 6-8 lugares</t>
  </si>
  <si>
    <t>Planejado/Adaptação PATRIMÔNIO n° 2034 - Estações de Trabalho para sala coworking</t>
  </si>
  <si>
    <t>ESCOLA DO LEGISLATIVO</t>
  </si>
  <si>
    <t>DIRETORIA DA ESCOLA DO LEGISLATIVO</t>
  </si>
  <si>
    <t>AQUISIÇÕES e CONTRATAÇÕES</t>
  </si>
  <si>
    <t>FORNECIMENTO DE ÁGUA MINERAL E GÁS (GLP)</t>
  </si>
  <si>
    <t>Etiqueta 50x25/2 com 30 mts poliester cromo.</t>
  </si>
  <si>
    <t xml:space="preserve">Cartucho HP 122 Colorido.
</t>
  </si>
  <si>
    <t xml:space="preserve">Cartucho HP 122 preto. </t>
  </si>
  <si>
    <t xml:space="preserve">Cartucho Hp 662 Color. Desempenho: Até 100 páginas.
</t>
  </si>
  <si>
    <t>Cartucho Hp 662 Preto. Desempenho: Até 120 páginas.</t>
  </si>
  <si>
    <t xml:space="preserve">Cartucho t664 amarelo. </t>
  </si>
  <si>
    <t xml:space="preserve">Cartucho t664 ciano. </t>
  </si>
  <si>
    <t>Cartucho t664 magenta. Rendimento aprox: 7.500 páginas</t>
  </si>
  <si>
    <t>Cartucho t664 preto. Rendimento. Aprox: 4.500 páginas</t>
  </si>
  <si>
    <t xml:space="preserve">Garrafa térmica 1,8l. Exterior em Inox Capacidade: 1,8L; </t>
  </si>
  <si>
    <t xml:space="preserve">Bloco autoadesivo 38mmx50mm. </t>
  </si>
  <si>
    <t>Adequação novos gabinetes e salas- Climatização.</t>
  </si>
  <si>
    <t xml:space="preserve">Bloco autoadesivo 76mmx102mm. </t>
  </si>
  <si>
    <t xml:space="preserve">Bloco autoadesivo 76mmx76mm Cor Amarelo. </t>
  </si>
  <si>
    <t>Apagador quadro branco. Dimensões aproximadas 15 x 6cm. Produzido com plástico resistente, com sistema de refil.</t>
  </si>
  <si>
    <t>Caixa arquivo morto polionda. Em plástico corrugado. Medidas aproximadas: 350mmx135mmx245mm. Referência de qualidade: Alaplast, dello, SIMilar ou superior.</t>
  </si>
  <si>
    <t>Pilha Alcalina, 9 volts.</t>
  </si>
  <si>
    <t xml:space="preserve">Borracha branca, Tamanho: 3,3 x 2,3x 0,8 cm. </t>
  </si>
  <si>
    <t xml:space="preserve">Calculadora Eletrônica de Mesa, 12 Dígitos. </t>
  </si>
  <si>
    <t>Caneta Esferográfica azul, ponta média de 1.0mm, ponta de metal com esfera tungstênio, corpo transparente e hexagonal, resina termoplástica, tinta à base de corantes orgânicos e solventes.</t>
  </si>
  <si>
    <t>Caneta Esferográfica azul, ponta média de 0,7mm, ponta de metal com esfera tungstênio, corpo transparente e hexagonal, resina termoplástica, tinta à base de corantes orgânicos e solventes.</t>
  </si>
  <si>
    <t>Caneta Esferográfica vermelha, ponta média de 0,7mm, ponta de metal com esfera tungstênio, corpo transparente e hexagonal, resina termoplástica, tinta à base de corantes orgânicos e solventes.</t>
  </si>
  <si>
    <t>Caneta Esferográfica retrátil, Cor preta, ponta fina 0,7mm, ponta de metal com esfera tungstênio, escrita suave e sem falhas, corpo com grip emborrachado.</t>
  </si>
  <si>
    <t xml:space="preserve">Caneta Esferográfica preta, ponta média de 0,7mm, ponta de metal com esfera tungstênio, corpo transparente e hexagonal, resina termoplástica, tinta à base de corantes orgânicos e solventes. </t>
  </si>
  <si>
    <t xml:space="preserve">Caneta esferográfica preta nº 7, tinta de gel, emborrachada, ponta retrátil, ponta 0.7 mm. Produto com certificação do Inmetro. </t>
  </si>
  <si>
    <t>Caneta esferográfica vermelha nº 7, tinta de gel, emborrachada, ponta retrátil, ponta 0.7 mm.</t>
  </si>
  <si>
    <t xml:space="preserve">Caneta esferográfica Azul nº 7, tinta de gel emborrachada, ponta retrátil, ponta 0.7 mm. Produto com certificação do Inmetro. </t>
  </si>
  <si>
    <t>Caneta Esferográfica preta, Ponta Fina de 0.8mm, Corpo Hexagonal.</t>
  </si>
  <si>
    <t>Caneta Esferográfica vermelha, ponta média de 1.0mm, ponta de metal com esfera tungstênio, corpo transparente e hexagonal, resina termoplástica, tinta à base de corantes orgânicos e solventes.</t>
  </si>
  <si>
    <t>Canetão Marcador Permanente Azul, 2.0mm ponta arredondada à base de álcool, resistente a água, sem borrar na escrita e secagem rápida.</t>
  </si>
  <si>
    <t>Cola adesiva 20g instantânea à base de Cianoacrilato, com Bico Anti entupimento, isenta de solventes, com bico fino para dosagem.</t>
  </si>
  <si>
    <t>Corretivo Líquido branco 18 ml à base de água, atóxico, sem cheiro.</t>
  </si>
  <si>
    <t>Corretivo em Fita 5mm x 6m, correção instantânea, formato anatômico.</t>
  </si>
  <si>
    <t>Estilete, lâmina de 18 mm, retrátil.</t>
  </si>
  <si>
    <t>Fita Adesiva Crepe, cor branca, 24mm x 50m. Adesão instantânea à superfície, descole suave e por inteiro, corte fácil com a mão.</t>
  </si>
  <si>
    <t xml:space="preserve">Grampeador de mesa tamanho 24/6 e 26/6 para 20fls. Sem travar no grampeamento. Com 3 anos de garantia. </t>
  </si>
  <si>
    <t>Grampo tipo trilho plástico, tipo lingueta, medidas 195mm x 70mm x 58mm.</t>
  </si>
  <si>
    <t>Lápis Preto Nº2, sextavado, com madeira 100% reflorestada certificada.</t>
  </si>
  <si>
    <t xml:space="preserve">Lapiseira 0,5 mm com borracha superior, com ponteira retrátil, perfeito comprimento de grafite no acionamento superior da mina de grafite, evitando a quebra do grafite na escrita. </t>
  </si>
  <si>
    <t>Lapiseira 0,7 mm com borracha superior, com ponteira retrátil, perfeito comprimento de grafite no acionamento superior da mina de grafite, evitando a quebra do grafite na escrita.</t>
  </si>
  <si>
    <t xml:space="preserve">Papel sulfite A4 (210 x 297mm) 75g, cor branca, gramatura 75 g/m². Papel de fácil deslize na impressora, sem acumular umidade entre as folhas. </t>
  </si>
  <si>
    <t xml:space="preserve">Papel tipo verge A4 - 210mm x 297mm - para impressora, gramatura 180 g/m². </t>
  </si>
  <si>
    <t xml:space="preserve">Registrador AZ ofício lombo largo; olhal niquelado ou cromado fixo, com compressor plástico. </t>
  </si>
  <si>
    <t xml:space="preserve">Pasta ofício com aba elástico, em cartão duplex, gramatura mínima de 250g/m², ilhos em metal. Dimensões aproximadas: 350mm x 240mm x 3mm. </t>
  </si>
  <si>
    <t>Pasta suspensa cor neutra com visor-etiqueta e grampo plástico fixador e hastes plásticas removíveis.</t>
  </si>
  <si>
    <t>Pilha Alcalina AA tipo pequena 1,5 volts.</t>
  </si>
  <si>
    <t>Pilha Alcalina AAA tipo palito, 1,5 volts.</t>
  </si>
  <si>
    <t xml:space="preserve">Prancheta em madeira com prendedor metálico, para papel A4. Tamanho: 330mm x 230mm x 3mm. </t>
  </si>
  <si>
    <t xml:space="preserve">Prendedor de papel metalizado, tipo Binder, tamanho: 19mm. </t>
  </si>
  <si>
    <t>Palestra sobre liderança</t>
  </si>
  <si>
    <t>Kit Estante Gaveteiro Org 27 Gavetas Empilh·veis Nr. 5</t>
  </si>
  <si>
    <t>material de uso interno da Zeladoria</t>
  </si>
  <si>
    <t>Bancada Aberta C/ 2 Gavetas E Tampo Pinus</t>
  </si>
  <si>
    <t>Estante Gaveteiro Com 25 Gavetas Nr. 3</t>
  </si>
  <si>
    <t>aquisição de material permanente para Zeladoria</t>
  </si>
  <si>
    <t>necessária adequação do plenário</t>
  </si>
  <si>
    <t>Sofware necessários paras a rotina adm.</t>
  </si>
  <si>
    <t xml:space="preserve">Caderno/livro de Protocolo de Correspondência, Mínimo de 100 folhas, capa dura. Tamanho aproximado: 153mm x 216 mm. </t>
  </si>
  <si>
    <t xml:space="preserve">Fita Adesiva Transparente de filme de polipropileno, 12mm x 30m. NÃO tóxica, ALTA aderência na superfície de contato. </t>
  </si>
  <si>
    <t xml:space="preserve">Caneta marca texto, cor rosa, com ponta chanfrada, marcação uniforme e sem borrões. </t>
  </si>
  <si>
    <t xml:space="preserve">Caneta marca texto, cor amarelo, com ponta chanfrada, marcação uniforme e sem borrões. </t>
  </si>
  <si>
    <t>Pasta ofício com aba elástico, em cartão duplex, gramatura mínima de 250g/m², ilhos em metal. Dimensões aproximadas: 350mm x 240mm x 3mm.</t>
  </si>
  <si>
    <t>Alfinete tipo taça para fixação de objetos em quadro de aviso, produzidos com pegador em plástico e pontas em metal.</t>
  </si>
  <si>
    <t xml:space="preserve">Rr110x74ikpt - ribbon 110x74 inkanto axr1 preto resina. Características do Produto: 
Tamanho: 110mmx74 metros. Tubete: 12mm(0,5 Polegada). Tipo: Resina </t>
  </si>
  <si>
    <t xml:space="preserve">Toner Kyocera Tk1175. Especificações: Cor do cartucho de impressão: Preto Rendimento: Aprox. 12.000 Páginas
</t>
  </si>
  <si>
    <t>Odorizador de ambiente aerossol - 360ml/305g.</t>
  </si>
  <si>
    <t>Furadeira de Bancada 5/8 pol 750w Bivolt 60hz Monofásico. 110/220v .</t>
  </si>
  <si>
    <t>Higienizador Bactericida para ar condicionado. 5l.</t>
  </si>
  <si>
    <t>Cabo condutor flexível 2,5mm 750v na cor preta em fio de cobre.</t>
  </si>
  <si>
    <t>Cabo condutor flexível 2,5mm 750V na cor azul em cobre eletrolítico isolado.</t>
  </si>
  <si>
    <t>Cabo condutor flexível 4,0mm 750V na cor verde em cobre eletrolítico isolado.</t>
  </si>
  <si>
    <t xml:space="preserve">Canaleta 20mm x 10mm x 2000mm (L x A x C) com Fita Dupla Face, divisória e tampa. </t>
  </si>
  <si>
    <t>Canaleta 50mm x 20mm x 2000mm (L x A x C) com fita dupla face, divisória e tampa.</t>
  </si>
  <si>
    <t>Espuma expansiva à base de poliuretano, com propriedades de isolamento térmico e acústico.</t>
  </si>
  <si>
    <t>Lâmpada tubular LED T8 20W/6500K luz branca, Bivolt, fluxo luminoso 1850 lúminers.</t>
  </si>
  <si>
    <t>Selante “PU” Branco Veda calha à base de poliuretano com ALTA elasticidade e resistente aos agentes climáticos, fórmula sem solvente.</t>
  </si>
  <si>
    <t>Selante “PU” Cinza Veda Calha à base de poliuretano com ALTA elasticidade e resistente aos agentes climáticos, fórmula sem solvente.</t>
  </si>
  <si>
    <t xml:space="preserve">Sifão sanfonado extensível ajustável 66cm. Adaptável às Válvulas de 7/8", 1.1/4" e 1.1/2", com Saídas de Esgoto DN 38, 40, 48 e 50 para pias, lavatórios e tanques. Dimensões: diâmetro:Ø5cm, comprimento: 30cm. </t>
  </si>
  <si>
    <t>Torneira “1168” de parede cozinha em aço com altura média de 320mm, largura de 62mm e comprimento de 245mm.</t>
  </si>
  <si>
    <t xml:space="preserve">Unidute Alumínio Rosca Cônico Tempo ¾ 20mm. </t>
  </si>
  <si>
    <t xml:space="preserve">Válvula Americana para Pia Cozinha 3.1/4 de polegada, em metal cromado, com válvula e cesta. </t>
  </si>
  <si>
    <t>adequação salas administrativas</t>
  </si>
  <si>
    <t xml:space="preserve">Achocolatado em pó: </t>
  </si>
  <si>
    <t xml:space="preserve">Açúcar cristal </t>
  </si>
  <si>
    <t xml:space="preserve">Adoçante dietético em pó 40g </t>
  </si>
  <si>
    <t>Biscoito maisena sem recheio</t>
  </si>
  <si>
    <t xml:space="preserve">Biscoito rosquinha sabor coco. </t>
  </si>
  <si>
    <t xml:space="preserve">Biscoito salgado tipo cream cracker sem recheio 
</t>
  </si>
  <si>
    <t>Café torrado e moído - CATMAT nº 606522.</t>
  </si>
  <si>
    <t>Chá de camomila</t>
  </si>
  <si>
    <t>Chá de hortelã</t>
  </si>
  <si>
    <t>Chá mate</t>
  </si>
  <si>
    <t xml:space="preserve">Leite em pó integral </t>
  </si>
  <si>
    <t>Água mineral natural, sem gás, caixa com 48 unidades, copo plástico de 200ml</t>
  </si>
  <si>
    <t>Água mineral, sem gás, acondicionada em garrafão plástico
de 10 litros</t>
  </si>
  <si>
    <t>Água mineral, sem gás, acondicionada em garrafão plástico de 20 litros</t>
  </si>
  <si>
    <t>material de consumo utilizado nos gabinetes e salas administrativas</t>
  </si>
  <si>
    <t>material de consumo utilizado nos gabinetes e salas administrativas e zeladoria</t>
  </si>
  <si>
    <t>material de consumo utilizado nos gabinetes e salas administrativas.</t>
  </si>
  <si>
    <t>material de consumo utilizado nos gabinetes e salas administrativas e zeladoria.</t>
  </si>
  <si>
    <t xml:space="preserve">Água Sanitária cloro ativo - 5 litros. </t>
  </si>
  <si>
    <t>Álcool Líquido 70% - Galão de 1 litro.</t>
  </si>
  <si>
    <t>Álcool em gel 70% - Galão de 5 litros transparente.</t>
  </si>
  <si>
    <t>Copo plástico descartável branco 50ml - caixa com 5.000 unidades.</t>
  </si>
  <si>
    <t>Copo plástico descartável branco 180ml - caixa com 2.500 unidades.</t>
  </si>
  <si>
    <t>Desinfetante Liquido 5 litros.</t>
  </si>
  <si>
    <t xml:space="preserve">Detergente Liquido Neutro Incolor (Lava-Louças), Em Frasco Plástico De 500ml. </t>
  </si>
  <si>
    <t xml:space="preserve">Escova Sanitária Multiuso de Plástico </t>
  </si>
  <si>
    <t>Esponja de aço carbono 60g.</t>
  </si>
  <si>
    <t>Esponja Dupla Face Verde e Amarela. Unidade Características técnicas: Medindo 110mm x 75mm x 20mm.</t>
  </si>
  <si>
    <t xml:space="preserve">Guardanapo de papel. Folha Dupla, Alto Padrão Guardanapos de 24 x 22 cm - Embalagem com 50 guardanapos. 
</t>
  </si>
  <si>
    <t>Inseticida aerossol - 300ml/241g.</t>
  </si>
  <si>
    <t>Flanela de algodão amarela ou laranja tamanho médio de38x58 cm</t>
  </si>
  <si>
    <t>Flanela de algodão branca 38x58 cm</t>
  </si>
  <si>
    <t>Limpa Vidros 500 ml com borrifador.</t>
  </si>
  <si>
    <t>Limpador multiuso 500ml</t>
  </si>
  <si>
    <t>Lustra móveis - 500ml</t>
  </si>
  <si>
    <t xml:space="preserve">Luva Imbat Latex Forrada Vd 08-M. </t>
  </si>
  <si>
    <t xml:space="preserve">Mexedor plástico para café palheta cristal descartável. </t>
  </si>
  <si>
    <t>Papel Higiênico Folha SIMples - Bobina, Cor Branca em rolo 10cm x 300 metros.</t>
  </si>
  <si>
    <t xml:space="preserve">Papel Higiênico Folha dupla, Cor Branca em rolo 10cmx30 metros, classe 100% fibras celulósicas. </t>
  </si>
  <si>
    <t>Papel Higiênico Folha dupla, Cor Branca em rolo 9cm x 
30 metros.</t>
  </si>
  <si>
    <t>Rodo médio cabo plastificado suporte 40cm.</t>
  </si>
  <si>
    <t>Sabão em pedra. Sabão em Pedra Neutro Glicerinado 180g a 200g com 5 unidades.</t>
  </si>
  <si>
    <t>Sabão em Pó em embalagem de 1 Kg .</t>
  </si>
  <si>
    <t>reposição de estoque e manutenção do setor de zeladoria.</t>
  </si>
  <si>
    <t xml:space="preserve">Sabonete líquido - galão 5 litros </t>
  </si>
  <si>
    <t xml:space="preserve">Saco de lixo preto 110 litros reforçado - confeccionado com resina termoplástica virgem, nas dimensões 1m x 90cm, fabricado em polietileno, na cor preta. </t>
  </si>
  <si>
    <t>Vassoura de cerdas curtas com cabo de madeira.</t>
  </si>
  <si>
    <t>Padronizar e aprimorar as  ferramentas de trabalho e tecnologia, aquisição de telas com 27p polegadas para uso conjunto com as telas de 19.5 polegadas utilizadas.</t>
  </si>
  <si>
    <t>padronização de gabinetes.</t>
  </si>
  <si>
    <t>Gás 45 kg - Botijão com 45 Kg</t>
  </si>
  <si>
    <t>SERVIÇO DE MANUTENÇÃO PREVENTIVA E CORRETIVA NOS EQUIPAMENTOS DE CFTV DA CâMARA MUNICIPAL</t>
  </si>
  <si>
    <t>ATENDER AS DEMANDAS DE CIRCUITO DE TV E FECHADURAS DA CÂMARA MUNICIPAL</t>
  </si>
  <si>
    <t>34 itens</t>
  </si>
  <si>
    <t>ATENDER AS DEMANDAS DE TELEFONIA DA CÂMARA MUNICIPAL</t>
  </si>
  <si>
    <t>Fogão 5 bocas</t>
  </si>
  <si>
    <t>Microondas 32 L</t>
  </si>
  <si>
    <t>Refrigerador 397L - 451L</t>
  </si>
  <si>
    <t>Manutenção preventiva - Limpeza, troca de óleo e filtros</t>
  </si>
  <si>
    <t>Geladeiras, Frigobar, fogão e microondas (Eletrodomésticos)</t>
  </si>
  <si>
    <t>Controle de Pragas (Semestral)</t>
  </si>
  <si>
    <t>Verificação e manutençao  dos equipamentos/sistemas de detecção de incêndio (detectores de fumaça, alarmes, mangueiras) e treinamentos</t>
  </si>
  <si>
    <t>substituição de material permanente</t>
  </si>
  <si>
    <t>Verificação e manutençao  dos equipamentos/sistemas de detecção de incêndio</t>
  </si>
  <si>
    <t>Adequação novos gabinetes e salas dos novos SERVIÇOvidores</t>
  </si>
  <si>
    <t>Apontador com depósito, Lâmina de aço e reSERVIÇOvatório de plástico transparente, com 4cm de profundidade.</t>
  </si>
  <si>
    <t>Etiquetas Adesivas brancas A4368 para impressoras InkJet e LaSERVIÇO A4 e ou escrita manual 143,4x199,9mm.</t>
  </si>
  <si>
    <t xml:space="preserve">Toner HP 85A Preto LaSERVIÇOjet Original (CE285AB) Para HP LaSERVIÇOjet Pro P1102, P1102w, P1102w, M1212nf, M1132 CX 1 UN. Desempenho: Até 1.600 páginas
</t>
  </si>
  <si>
    <t>CONSERVIÇOVAÇÃO E LIMPEZA</t>
  </si>
  <si>
    <t xml:space="preserve">Etiqueta Adesiva Inkjet e laSERVIÇO carta 6282. Dimensões: 33,9x101,66mm Branco 25 folhas 350 etiquetas. 
</t>
  </si>
  <si>
    <t>Arco de SERVIÇOra 10 polegadas (250mm) com cabo emborrachado</t>
  </si>
  <si>
    <t xml:space="preserve">Arco de SERVIÇOra regulável para lâminas de 200 a 300mm. </t>
  </si>
  <si>
    <t>Disco SERVIÇOra Madeira 110mm 40t Para Makita SERVIÇOra Marmore</t>
  </si>
  <si>
    <t>SERVIÇO de limpeza e manutenção especializado</t>
  </si>
  <si>
    <t>Material de consumo utilizado diretamente nos SERVIÇO administrativos.</t>
  </si>
  <si>
    <t>Material de consumo utilizado diretamente nos SERVIÇO administrativos e de zeladoria</t>
  </si>
  <si>
    <t>direcionada aos vereadores para visando a melhoria dos SERVIÇO legislativos</t>
  </si>
  <si>
    <t>Aumentar eficiência dos SERVIÇO de limpeza (Limpeza de vidros)</t>
  </si>
  <si>
    <t>Aumentar eficiência dos SERVIÇO de limpeza (Limpeza de Carpete - auxiliar a limpeza plenário)</t>
  </si>
  <si>
    <t>SERVIÇO especializados de limpeza</t>
  </si>
  <si>
    <t>Adequação da área de Coffee Break conforme TCT engenharia</t>
  </si>
  <si>
    <t>Serviços de manutençao preventiva</t>
  </si>
  <si>
    <t>Serviços de manutençao preventiva e limpeza especializada</t>
  </si>
  <si>
    <t>Cuidados e limpeza de itens que requerem tratamento especializado</t>
  </si>
  <si>
    <t>Serviço de dedetização semestral</t>
  </si>
  <si>
    <t>SERVIÇO de limpeza e manutenção especializado em bebedouros</t>
  </si>
  <si>
    <t>SERVIÇO de limpeza e manutenção preventiva</t>
  </si>
  <si>
    <t>Serviços de manutençao preventiva em eletrodomésticos (geladeira, fogão, microondas e frigobar)</t>
  </si>
  <si>
    <t>Limpeza especializada - Bandeiras, Persianas e estofados (Quadrimestral ou Semestral) em sofás, persianas, bandeiras e estofados</t>
  </si>
  <si>
    <t>Contratação de Apoio Ergonômico para Pés</t>
  </si>
  <si>
    <t>Capacidade de carga
Aproximada: 40kg; base em
Aço ou ferro, pés de borracha
Ou antideslizantes,
Regulagem de altura e inclinação</t>
  </si>
  <si>
    <t>atender as recomendações do Ministério do
Trabalho e Emprego - MTE, em observação às NR relativas à segurança e
medicina do trabalho, em especial a NR 17 - AET (Análise Ergonômica do Trabalho)</t>
  </si>
  <si>
    <t>Curso: Redação Oficial, Redação de leis, Processo e Competencia Legislativa</t>
  </si>
  <si>
    <t>Orientações Técnicas para correta redação de documentos oficiais</t>
  </si>
  <si>
    <t>Banner de divulgação dos projetos da Escola do Legislativo</t>
  </si>
  <si>
    <t>Cerimonial e Protocolo para Eventos Públicos e Corporativos</t>
  </si>
  <si>
    <t>Capacitação - Conceito e protocolos de Cerimonial</t>
  </si>
  <si>
    <t xml:space="preserve">Contratação de SERVIÇO gráfico </t>
  </si>
  <si>
    <t xml:space="preserve"> Setembro Amarelo - Cuidadndo da saude mental no ambiente de trabalho </t>
  </si>
  <si>
    <t>No mês dedicado a saude mental e prevenção ao suicídio, a Palestrante abordará questões fundamentais para o bem estra emocional no ambiente coorporativo.</t>
  </si>
  <si>
    <t>Projeto: "Formação Jovem - Primeiro emprego Cajamar"</t>
  </si>
  <si>
    <t>instruir os jovens convidados sobre como iniciar sua vida profissional</t>
  </si>
  <si>
    <t>426 itens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</si>
</sst>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8" fontId="6" fillId="6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44" fontId="11" fillId="7" borderId="15" xfId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right" vertical="center" wrapText="1"/>
    </xf>
    <xf numFmtId="44" fontId="11" fillId="3" borderId="19" xfId="1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3" borderId="7" xfId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44" fontId="11" fillId="3" borderId="22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2" fillId="2" borderId="26" xfId="1" applyNumberFormat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0" fillId="0" borderId="4" xfId="0" applyBorder="1"/>
    <xf numFmtId="0" fontId="6" fillId="2" borderId="27" xfId="0" applyFont="1" applyFill="1" applyBorder="1" applyAlignment="1">
      <alignment horizontal="center" vertical="center" wrapText="1"/>
    </xf>
    <xf numFmtId="44" fontId="6" fillId="2" borderId="27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4" fontId="17" fillId="0" borderId="0" xfId="1" applyFont="1" applyBorder="1"/>
    <xf numFmtId="44" fontId="18" fillId="0" borderId="0" xfId="1" applyFont="1" applyBorder="1" applyAlignment="1">
      <alignment horizontal="center" vertical="center"/>
    </xf>
    <xf numFmtId="44" fontId="19" fillId="0" borderId="0" xfId="1" applyFont="1" applyBorder="1"/>
    <xf numFmtId="44" fontId="0" fillId="0" borderId="0" xfId="1" applyFont="1"/>
    <xf numFmtId="44" fontId="0" fillId="0" borderId="0" xfId="0" applyNumberFormat="1"/>
    <xf numFmtId="0" fontId="9" fillId="7" borderId="9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4" fontId="11" fillId="3" borderId="15" xfId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/>
    </xf>
    <xf numFmtId="0" fontId="2" fillId="0" borderId="25" xfId="0" applyFont="1" applyBorder="1" applyAlignment="1">
      <alignment horizontal="right" vertical="center"/>
    </xf>
    <xf numFmtId="0" fontId="9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49" fontId="20" fillId="3" borderId="27" xfId="0" applyNumberFormat="1" applyFont="1" applyFill="1" applyBorder="1" applyAlignment="1">
      <alignment horizontal="center" vertical="center" wrapText="1"/>
    </xf>
    <xf numFmtId="44" fontId="20" fillId="5" borderId="27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4" fontId="21" fillId="0" borderId="0" xfId="1" applyFont="1" applyBorder="1" applyAlignment="1">
      <alignment horizontal="center" vertical="center" wrapText="1"/>
    </xf>
    <xf numFmtId="44" fontId="22" fillId="0" borderId="0" xfId="1" applyFont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8" fontId="15" fillId="4" borderId="4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1714501</xdr:colOff>
      <xdr:row>0</xdr:row>
      <xdr:rowOff>129540</xdr:rowOff>
    </xdr:from>
    <xdr:to>
      <xdr:col>3</xdr:col>
      <xdr:colOff>1767840</xdr:colOff>
      <xdr:row>1</xdr:row>
      <xdr:rowOff>627997</xdr:rowOff>
    </xdr:to>
    <xdr:pic>
      <xdr:nvPicPr>
        <xdr:cNvPr id="3" name="Imagem 2" descr="Logo">
          <a:extLst>
            <a:ext uri="{FF2B5EF4-FFF2-40B4-BE49-F238E27FC236}">
              <a16:creationId xmlns:a16="http://schemas.microsoft.com/office/drawing/2014/main" id="{C3FC15A5-9403-4916-B8A5-05FC30EE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041" y="129540"/>
          <a:ext cx="3063239" cy="95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2518007</xdr:colOff>
      <xdr:row>0</xdr:row>
      <xdr:rowOff>94741</xdr:rowOff>
    </xdr:from>
    <xdr:to>
      <xdr:col>11</xdr:col>
      <xdr:colOff>928865</xdr:colOff>
      <xdr:row>0</xdr:row>
      <xdr:rowOff>1316180</xdr:rowOff>
    </xdr:to>
    <xdr:pic>
      <xdr:nvPicPr>
        <xdr:cNvPr id="2" name="Imagem 2" descr="Logo">
          <a:extLst>
            <a:ext uri="{FF2B5EF4-FFF2-40B4-BE49-F238E27FC236}">
              <a16:creationId xmlns:a16="http://schemas.microsoft.com/office/drawing/2014/main" id="{65F8A541-A7F7-490A-8016-A6B29C45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534" y="94741"/>
          <a:ext cx="4589986" cy="1221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157522</xdr:colOff>
      <xdr:row>0</xdr:row>
      <xdr:rowOff>75201</xdr:rowOff>
    </xdr:from>
    <xdr:to>
      <xdr:col>7</xdr:col>
      <xdr:colOff>1402526</xdr:colOff>
      <xdr:row>2</xdr:row>
      <xdr:rowOff>19050</xdr:rowOff>
    </xdr:to>
    <xdr:pic>
      <xdr:nvPicPr>
        <xdr:cNvPr id="2" name="Imagem 2" descr="Logo">
          <a:extLst>
            <a:ext uri="{FF2B5EF4-FFF2-40B4-BE49-F238E27FC236}">
              <a16:creationId xmlns:a16="http://schemas.microsoft.com/office/drawing/2014/main" id="{AED9967E-BFAC-462C-AAE1-CE2D297D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6372" y="75201"/>
          <a:ext cx="4997854" cy="133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5468-3965-4735-94E9-5511C5ABA868}">
  <dimension ref="A1:C13"/>
  <sheetViews>
    <sheetView workbookViewId="0">
      <selection activeCell="A14" sqref="A14"/>
    </sheetView>
  </sheetViews>
  <sheetFormatPr defaultRowHeight="15" x14ac:dyDescent="0.25"/>
  <cols>
    <col min="1" max="1" width="45.28515625" customWidth="1"/>
    <col min="2" max="2" width="14" style="68" bestFit="1" customWidth="1"/>
    <col min="3" max="3" width="12.85546875" bestFit="1" customWidth="1"/>
  </cols>
  <sheetData>
    <row r="1" spans="1:3" x14ac:dyDescent="0.25">
      <c r="A1" t="s">
        <v>230</v>
      </c>
      <c r="B1" s="68">
        <f>SUMIF('AQUISIÇÕES e CONTRATAÇÕES'!S4:S429,Planilha1!A1,'AQUISIÇÕES e CONTRATAÇÕES'!P4:P429)</f>
        <v>628152.52</v>
      </c>
    </row>
    <row r="2" spans="1:3" x14ac:dyDescent="0.25">
      <c r="A2" t="s">
        <v>621</v>
      </c>
      <c r="B2" s="68">
        <f>SUMIF('AQUISIÇÕES e CONTRATAÇÕES'!S1:S413,Planilha1!A2,'AQUISIÇÕES e CONTRATAÇÕES'!P1:P413)</f>
        <v>259800</v>
      </c>
    </row>
    <row r="3" spans="1:3" x14ac:dyDescent="0.25">
      <c r="A3" t="s">
        <v>481</v>
      </c>
      <c r="B3" s="68">
        <f>SUMIF('AQUISIÇÕES e CONTRATAÇÕES'!S2:S415,Planilha1!A3,'AQUISIÇÕES e CONTRATAÇÕES'!P2:P415)</f>
        <v>623.79999999999995</v>
      </c>
      <c r="C3" s="69">
        <f>B3+B5+B6+B7</f>
        <v>100147.8</v>
      </c>
    </row>
    <row r="4" spans="1:3" x14ac:dyDescent="0.25">
      <c r="A4" t="s">
        <v>480</v>
      </c>
      <c r="B4" s="68">
        <f>SUMIF('AQUISIÇÕES e CONTRATAÇÕES'!S3:S416,Planilha1!A4,'AQUISIÇÕES e CONTRATAÇÕES'!P3:P416)</f>
        <v>124397.56999999996</v>
      </c>
    </row>
    <row r="5" spans="1:3" x14ac:dyDescent="0.25">
      <c r="A5" t="s">
        <v>588</v>
      </c>
      <c r="B5" s="68">
        <f>SUMIF('AQUISIÇÕES e CONTRATAÇÕES'!S4:S429,Planilha1!A5,'AQUISIÇÕES e CONTRATAÇÕES'!P4:P429)</f>
        <v>66309</v>
      </c>
    </row>
    <row r="6" spans="1:3" x14ac:dyDescent="0.25">
      <c r="A6" t="s">
        <v>519</v>
      </c>
      <c r="B6" s="68">
        <f>SUMIF('AQUISIÇÕES e CONTRATAÇÕES'!S5:S430,Planilha1!A6,'AQUISIÇÕES e CONTRATAÇÕES'!P5:P430)</f>
        <v>21985</v>
      </c>
    </row>
    <row r="7" spans="1:3" x14ac:dyDescent="0.25">
      <c r="A7" t="s">
        <v>506</v>
      </c>
      <c r="B7" s="68">
        <f>SUMIF('AQUISIÇÕES e CONTRATAÇÕES'!S6:S431,Planilha1!A7,'AQUISIÇÕES e CONTRATAÇÕES'!P6:P431)</f>
        <v>11230</v>
      </c>
    </row>
    <row r="8" spans="1:3" x14ac:dyDescent="0.25">
      <c r="A8" t="s">
        <v>482</v>
      </c>
      <c r="B8" s="68">
        <f>SUMIF('AQUISIÇÕES e CONTRATAÇÕES'!S7:S432,Planilha1!A8,'AQUISIÇÕES e CONTRATAÇÕES'!P7:P432)</f>
        <v>19650</v>
      </c>
    </row>
    <row r="11" spans="1:3" x14ac:dyDescent="0.25">
      <c r="A11" t="s">
        <v>121</v>
      </c>
    </row>
    <row r="12" spans="1:3" x14ac:dyDescent="0.25">
      <c r="A12" t="s">
        <v>160</v>
      </c>
    </row>
    <row r="13" spans="1:3" x14ac:dyDescent="0.25">
      <c r="A13" t="s">
        <v>126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111D-DBB7-4CB4-8F4D-3B5F9747969D}">
  <sheetPr>
    <tabColor theme="1"/>
  </sheetPr>
  <dimension ref="A1:F23"/>
  <sheetViews>
    <sheetView showGridLines="0" zoomScale="90" zoomScaleNormal="90" workbookViewId="0">
      <selection activeCell="G3" sqref="G3"/>
    </sheetView>
  </sheetViews>
  <sheetFormatPr defaultColWidth="8.85546875" defaultRowHeight="15" x14ac:dyDescent="0.25"/>
  <cols>
    <col min="1" max="1" width="3.85546875" style="6" customWidth="1"/>
    <col min="2" max="2" width="3.5703125" style="6" bestFit="1" customWidth="1"/>
    <col min="3" max="3" width="43.85546875" style="6" customWidth="1"/>
    <col min="4" max="4" width="40.28515625" style="6" customWidth="1"/>
    <col min="5" max="5" width="16.42578125" style="6" bestFit="1" customWidth="1"/>
    <col min="6" max="6" width="4" style="6" customWidth="1"/>
    <col min="7" max="16384" width="8.85546875" style="6"/>
  </cols>
  <sheetData>
    <row r="1" spans="1:6" ht="36" customHeight="1" x14ac:dyDescent="0.25">
      <c r="A1" s="27"/>
      <c r="B1" s="28"/>
      <c r="C1" s="28"/>
      <c r="D1" s="28"/>
      <c r="E1" s="28"/>
      <c r="F1" s="29"/>
    </row>
    <row r="2" spans="1:6" ht="53.45" customHeight="1" x14ac:dyDescent="0.25">
      <c r="A2" s="30"/>
      <c r="F2" s="31"/>
    </row>
    <row r="3" spans="1:6" x14ac:dyDescent="0.25">
      <c r="A3" s="30"/>
      <c r="B3" s="88" t="s">
        <v>444</v>
      </c>
      <c r="C3" s="88"/>
      <c r="D3" s="88"/>
      <c r="E3" s="88"/>
      <c r="F3" s="31"/>
    </row>
    <row r="4" spans="1:6" ht="15.75" thickBot="1" x14ac:dyDescent="0.3">
      <c r="A4" s="30"/>
      <c r="B4" s="88" t="s">
        <v>445</v>
      </c>
      <c r="C4" s="88"/>
      <c r="D4" s="88"/>
      <c r="E4" s="88"/>
      <c r="F4" s="31"/>
    </row>
    <row r="5" spans="1:6" ht="16.5" thickBot="1" x14ac:dyDescent="0.3">
      <c r="A5" s="30"/>
      <c r="B5" s="32"/>
      <c r="C5" s="89" t="s">
        <v>446</v>
      </c>
      <c r="D5" s="92" t="s">
        <v>668</v>
      </c>
      <c r="E5" s="93"/>
      <c r="F5" s="31"/>
    </row>
    <row r="6" spans="1:6" ht="15.75" thickBot="1" x14ac:dyDescent="0.3">
      <c r="A6" s="30"/>
      <c r="B6" s="33" t="s">
        <v>447</v>
      </c>
      <c r="C6" s="90"/>
      <c r="D6" s="34" t="s">
        <v>448</v>
      </c>
      <c r="E6" s="35">
        <f>SUMIF('AQUISIÇÕES e CONTRATAÇÕES'!S4:S429,Planilha1!A1,'AQUISIÇÕES e CONTRATAÇÕES'!P4:P429)</f>
        <v>628152.52</v>
      </c>
      <c r="F6" s="31"/>
    </row>
    <row r="7" spans="1:6" ht="15.75" thickBot="1" x14ac:dyDescent="0.3">
      <c r="A7" s="30"/>
      <c r="B7" s="33" t="s">
        <v>449</v>
      </c>
      <c r="C7" s="90"/>
      <c r="D7" s="34" t="s">
        <v>450</v>
      </c>
      <c r="E7" s="35">
        <f>SUMIF('AQUISIÇÕES e CONTRATAÇÕES'!S4:S429,Planilha1!A4,'AQUISIÇÕES e CONTRATAÇÕES'!P4:P429)</f>
        <v>124397.56999999996</v>
      </c>
      <c r="F7" s="31"/>
    </row>
    <row r="8" spans="1:6" ht="15.75" thickBot="1" x14ac:dyDescent="0.3">
      <c r="A8" s="30"/>
      <c r="B8" s="33" t="s">
        <v>451</v>
      </c>
      <c r="C8" s="90"/>
      <c r="D8" s="34" t="s">
        <v>452</v>
      </c>
      <c r="E8" s="35">
        <f>Planilha1!C3</f>
        <v>100147.8</v>
      </c>
      <c r="F8" s="31"/>
    </row>
    <row r="9" spans="1:6" ht="15.75" thickBot="1" x14ac:dyDescent="0.3">
      <c r="A9" s="30"/>
      <c r="B9" s="70" t="s">
        <v>453</v>
      </c>
      <c r="C9" s="91"/>
      <c r="D9" s="34" t="s">
        <v>454</v>
      </c>
      <c r="E9" s="35">
        <f>SUMIF('AQUISIÇÕES e CONTRATAÇÕES'!S4:S429,Planilha1!A8,'AQUISIÇÕES e CONTRATAÇÕES'!P4:P429)</f>
        <v>19650</v>
      </c>
      <c r="F9" s="31"/>
    </row>
    <row r="10" spans="1:6" ht="15.75" thickBot="1" x14ac:dyDescent="0.3">
      <c r="A10" s="30"/>
      <c r="B10" s="74"/>
      <c r="C10" s="36"/>
      <c r="D10" s="38" t="s">
        <v>455</v>
      </c>
      <c r="E10" s="39">
        <f>SUM(E6:E9)</f>
        <v>872347.89</v>
      </c>
      <c r="F10" s="31"/>
    </row>
    <row r="11" spans="1:6" ht="15.75" thickBot="1" x14ac:dyDescent="0.3">
      <c r="A11" s="30"/>
      <c r="B11" s="34">
        <v>2</v>
      </c>
      <c r="C11" s="71" t="s">
        <v>667</v>
      </c>
      <c r="D11" s="34" t="s">
        <v>666</v>
      </c>
      <c r="E11" s="35">
        <f>SUMIF('AQUISIÇÕES e CONTRATAÇÕES'!S4:S429,Planilha1!A2,'AQUISIÇÕES e CONTRATAÇÕES'!P4:P429)</f>
        <v>309800</v>
      </c>
      <c r="F11" s="31"/>
    </row>
    <row r="12" spans="1:6" ht="15.6" customHeight="1" thickBot="1" x14ac:dyDescent="0.3">
      <c r="A12" s="30"/>
      <c r="B12" s="36"/>
      <c r="C12" s="37" t="s">
        <v>853</v>
      </c>
      <c r="D12" s="38" t="s">
        <v>215</v>
      </c>
      <c r="E12" s="39">
        <f>E10+E11</f>
        <v>1182147.8900000001</v>
      </c>
      <c r="F12" s="31"/>
    </row>
    <row r="13" spans="1:6" ht="15.75" thickBot="1" x14ac:dyDescent="0.3">
      <c r="A13" s="30"/>
      <c r="F13" s="31"/>
    </row>
    <row r="14" spans="1:6" ht="16.5" thickBot="1" x14ac:dyDescent="0.3">
      <c r="A14" s="30"/>
      <c r="B14" s="32"/>
      <c r="C14" s="89" t="s">
        <v>446</v>
      </c>
      <c r="D14" s="94" t="s">
        <v>438</v>
      </c>
      <c r="E14" s="93"/>
      <c r="F14" s="31"/>
    </row>
    <row r="15" spans="1:6" ht="15.75" thickBot="1" x14ac:dyDescent="0.3">
      <c r="A15" s="30"/>
      <c r="B15" s="33" t="s">
        <v>447</v>
      </c>
      <c r="C15" s="90"/>
      <c r="D15" s="40" t="s">
        <v>121</v>
      </c>
      <c r="E15" s="35">
        <f>SUMIF('SERVIÇO CONTINUADO'!T5:T38,Planilha1!A11,'SERVIÇO CONTINUADO'!Q5:Q38)</f>
        <v>4628898.9600000009</v>
      </c>
      <c r="F15" s="31"/>
    </row>
    <row r="16" spans="1:6" ht="26.25" thickBot="1" x14ac:dyDescent="0.3">
      <c r="A16" s="30"/>
      <c r="B16" s="33" t="s">
        <v>449</v>
      </c>
      <c r="C16" s="90"/>
      <c r="D16" s="40" t="s">
        <v>456</v>
      </c>
      <c r="E16" s="35">
        <f>SUMIF('SERVIÇO CONTINUADO'!T5:T38,Planilha1!A12,'SERVIÇO CONTINUADO'!Q5:Q38)</f>
        <v>161520</v>
      </c>
      <c r="F16" s="31"/>
    </row>
    <row r="17" spans="1:6" ht="15.75" thickBot="1" x14ac:dyDescent="0.3">
      <c r="A17" s="30"/>
      <c r="B17" s="41"/>
      <c r="C17" s="42"/>
      <c r="D17" s="38" t="s">
        <v>455</v>
      </c>
      <c r="E17" s="75">
        <f>SUM(E15:E16)</f>
        <v>4790418.9600000009</v>
      </c>
      <c r="F17" s="31"/>
    </row>
    <row r="18" spans="1:6" ht="15.75" thickBot="1" x14ac:dyDescent="0.3">
      <c r="A18" s="30"/>
      <c r="B18" s="34">
        <v>2</v>
      </c>
      <c r="C18" s="78" t="s">
        <v>126</v>
      </c>
      <c r="D18" s="34" t="s">
        <v>126</v>
      </c>
      <c r="E18" s="35">
        <f>SUMIF('SERVIÇO CONTINUADO'!T5:T38,Planilha1!A13,'SERVIÇO CONTINUADO'!Q5:Q38)</f>
        <v>20606.879999999997</v>
      </c>
      <c r="F18" s="31"/>
    </row>
    <row r="19" spans="1:6" ht="15.75" thickBot="1" x14ac:dyDescent="0.3">
      <c r="A19" s="30"/>
      <c r="B19" s="32"/>
      <c r="C19" s="43" t="s">
        <v>804</v>
      </c>
      <c r="D19" s="38" t="s">
        <v>215</v>
      </c>
      <c r="E19" s="44">
        <f>SUM(E17,E18)</f>
        <v>4811025.8400000008</v>
      </c>
      <c r="F19" s="31"/>
    </row>
    <row r="20" spans="1:6" ht="15.75" thickBot="1" x14ac:dyDescent="0.3">
      <c r="A20" s="30"/>
      <c r="B20" s="45"/>
      <c r="C20" s="45"/>
      <c r="D20" s="45"/>
      <c r="E20" s="45"/>
      <c r="F20" s="31"/>
    </row>
    <row r="21" spans="1:6" x14ac:dyDescent="0.25">
      <c r="A21" s="30"/>
      <c r="B21" s="86" t="s">
        <v>14</v>
      </c>
      <c r="C21" s="87"/>
      <c r="D21" s="87"/>
      <c r="E21" s="76"/>
      <c r="F21" s="31"/>
    </row>
    <row r="22" spans="1:6" ht="15.75" thickBot="1" x14ac:dyDescent="0.3">
      <c r="A22" s="30"/>
      <c r="B22" s="46"/>
      <c r="C22" s="47"/>
      <c r="D22" s="77" t="s">
        <v>457</v>
      </c>
      <c r="E22" s="48">
        <f>SUM(E19,E12)</f>
        <v>5993173.7300000004</v>
      </c>
      <c r="F22" s="31"/>
    </row>
    <row r="23" spans="1:6" ht="15.75" thickBot="1" x14ac:dyDescent="0.3">
      <c r="A23" s="46"/>
      <c r="B23" s="47"/>
      <c r="C23" s="47"/>
      <c r="D23" s="47"/>
      <c r="E23" s="47"/>
      <c r="F23" s="49"/>
    </row>
  </sheetData>
  <sheetProtection algorithmName="SHA-512" hashValue="rpn1xMw1klLocOVB/GPPZsWyI/eK8sNitn6GlFZ0y9SaDgc075s6tVYLRLt6/25smZkgJUBMlvzGExvA2HZDIA==" saltValue="omot9C+WFpslwMNHIHRYTg==" spinCount="100000" sheet="1" objects="1" scenarios="1" selectLockedCells="1" selectUnlockedCells="1"/>
  <mergeCells count="7">
    <mergeCell ref="B21:D21"/>
    <mergeCell ref="B3:E3"/>
    <mergeCell ref="B4:E4"/>
    <mergeCell ref="C5:C9"/>
    <mergeCell ref="D5:E5"/>
    <mergeCell ref="C14:C16"/>
    <mergeCell ref="D14:E14"/>
  </mergeCells>
  <phoneticPr fontId="16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287-6E88-41C8-99FB-D5ECE7D2198C}">
  <sheetPr>
    <tabColor theme="7" tint="0.79998168889431442"/>
  </sheetPr>
  <dimension ref="A1:CG712"/>
  <sheetViews>
    <sheetView showGridLines="0" zoomScale="70" zoomScaleNormal="70" workbookViewId="0">
      <pane ySplit="3" topLeftCell="A4" activePane="bottomLeft" state="frozen"/>
      <selection pane="bottomLeft" activeCell="G8" sqref="G8"/>
    </sheetView>
  </sheetViews>
  <sheetFormatPr defaultRowHeight="60" customHeight="1" x14ac:dyDescent="0.3"/>
  <cols>
    <col min="1" max="1" width="8.28515625" style="3" bestFit="1" customWidth="1"/>
    <col min="2" max="2" width="51.5703125" style="3" hidden="1" customWidth="1"/>
    <col min="3" max="3" width="30.7109375" style="3" hidden="1" customWidth="1"/>
    <col min="4" max="4" width="19.42578125" style="61" hidden="1" customWidth="1"/>
    <col min="5" max="5" width="16.28515625" style="62" hidden="1" customWidth="1"/>
    <col min="6" max="6" width="50.28515625" style="62" customWidth="1"/>
    <col min="7" max="7" width="56" style="62" customWidth="1"/>
    <col min="8" max="8" width="66" style="62" customWidth="1"/>
    <col min="9" max="9" width="32.42578125" style="62" hidden="1" customWidth="1"/>
    <col min="10" max="10" width="25.7109375" style="62" hidden="1" customWidth="1"/>
    <col min="11" max="11" width="24" style="62" customWidth="1"/>
    <col min="12" max="12" width="20.28515625" style="62" customWidth="1"/>
    <col min="13" max="13" width="19.5703125" style="62" customWidth="1"/>
    <col min="14" max="14" width="18.28515625" style="62" customWidth="1"/>
    <col min="15" max="15" width="18.140625" style="57" customWidth="1"/>
    <col min="16" max="16" width="20.7109375" style="57" customWidth="1"/>
    <col min="17" max="17" width="27" style="62" customWidth="1"/>
    <col min="18" max="18" width="21.5703125" style="79" customWidth="1"/>
    <col min="19" max="19" width="23.42578125" style="62" customWidth="1"/>
    <col min="20" max="20" width="20" customWidth="1"/>
    <col min="21" max="21" width="41.140625" style="65" customWidth="1"/>
    <col min="22" max="22" width="8.5703125" customWidth="1"/>
  </cols>
  <sheetData>
    <row r="1" spans="1:85" ht="108" customHeight="1" x14ac:dyDescent="0.3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U1" s="67"/>
    </row>
    <row r="2" spans="1:85" s="58" customFormat="1" ht="18.75" x14ac:dyDescent="0.3">
      <c r="A2" s="98" t="s">
        <v>444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  <c r="T2"/>
      <c r="U2" s="65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</row>
    <row r="3" spans="1:85" s="83" customFormat="1" ht="39.6" customHeight="1" x14ac:dyDescent="0.25">
      <c r="A3" s="80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216</v>
      </c>
      <c r="G3" s="80" t="s">
        <v>5</v>
      </c>
      <c r="H3" s="80" t="s">
        <v>217</v>
      </c>
      <c r="I3" s="80" t="s">
        <v>7</v>
      </c>
      <c r="J3" s="80" t="s">
        <v>8</v>
      </c>
      <c r="K3" s="81" t="s">
        <v>9</v>
      </c>
      <c r="L3" s="80" t="s">
        <v>10</v>
      </c>
      <c r="M3" s="80" t="s">
        <v>11</v>
      </c>
      <c r="N3" s="80" t="s">
        <v>12</v>
      </c>
      <c r="O3" s="82" t="s">
        <v>13</v>
      </c>
      <c r="P3" s="82" t="s">
        <v>14</v>
      </c>
      <c r="Q3" s="80" t="s">
        <v>15</v>
      </c>
      <c r="R3" s="80" t="s">
        <v>16</v>
      </c>
      <c r="S3" s="80" t="s">
        <v>17</v>
      </c>
      <c r="T3" s="85">
        <f>SUBTOTAL(9,P5:P429)</f>
        <v>1172147.8899999994</v>
      </c>
      <c r="U3" s="84"/>
    </row>
    <row r="4" spans="1:85" s="25" customFormat="1" ht="31.5" x14ac:dyDescent="0.25">
      <c r="A4" s="59">
        <v>1</v>
      </c>
      <c r="B4" s="3" t="s">
        <v>616</v>
      </c>
      <c r="C4" s="3" t="s">
        <v>134</v>
      </c>
      <c r="D4" s="3" t="s">
        <v>134</v>
      </c>
      <c r="E4" s="3" t="s">
        <v>134</v>
      </c>
      <c r="F4" s="59" t="s">
        <v>619</v>
      </c>
      <c r="G4" s="59" t="s">
        <v>618</v>
      </c>
      <c r="H4" s="59" t="s">
        <v>617</v>
      </c>
      <c r="I4" s="3" t="s">
        <v>475</v>
      </c>
      <c r="J4" s="59"/>
      <c r="K4" s="26" t="s">
        <v>23</v>
      </c>
      <c r="L4" s="59" t="s">
        <v>620</v>
      </c>
      <c r="M4" s="59">
        <v>1</v>
      </c>
      <c r="N4" s="59" t="s">
        <v>119</v>
      </c>
      <c r="O4" s="60">
        <v>10000</v>
      </c>
      <c r="P4" s="55">
        <f>O4*M4</f>
        <v>10000</v>
      </c>
      <c r="Q4" s="59" t="s">
        <v>120</v>
      </c>
      <c r="R4" s="11" t="s">
        <v>655</v>
      </c>
      <c r="S4" s="59" t="s">
        <v>621</v>
      </c>
    </row>
    <row r="5" spans="1:85" s="24" customFormat="1" ht="18.75" x14ac:dyDescent="0.25">
      <c r="A5" s="2">
        <v>2</v>
      </c>
      <c r="B5" s="3" t="s">
        <v>134</v>
      </c>
      <c r="C5" s="3" t="s">
        <v>134</v>
      </c>
      <c r="D5" s="3" t="s">
        <v>134</v>
      </c>
      <c r="E5" s="3" t="s">
        <v>134</v>
      </c>
      <c r="F5" s="3" t="s">
        <v>228</v>
      </c>
      <c r="G5" s="3" t="s">
        <v>229</v>
      </c>
      <c r="H5" s="3" t="s">
        <v>725</v>
      </c>
      <c r="I5" s="3" t="s">
        <v>475</v>
      </c>
      <c r="J5" s="11"/>
      <c r="K5" s="26" t="s">
        <v>23</v>
      </c>
      <c r="L5" s="3" t="s">
        <v>24</v>
      </c>
      <c r="M5" s="3">
        <v>2</v>
      </c>
      <c r="N5" s="3" t="s">
        <v>266</v>
      </c>
      <c r="O5" s="53">
        <v>1816.7</v>
      </c>
      <c r="P5" s="55">
        <f>O5*M5</f>
        <v>3633.4</v>
      </c>
      <c r="Q5" s="59" t="s">
        <v>120</v>
      </c>
      <c r="R5" s="11" t="s">
        <v>655</v>
      </c>
      <c r="S5" s="3" t="s">
        <v>230</v>
      </c>
      <c r="U5" s="66"/>
    </row>
    <row r="6" spans="1:85" s="24" customFormat="1" ht="18.75" x14ac:dyDescent="0.25">
      <c r="A6" s="2">
        <v>3</v>
      </c>
      <c r="B6" s="3" t="s">
        <v>134</v>
      </c>
      <c r="C6" s="3" t="s">
        <v>134</v>
      </c>
      <c r="D6" s="3" t="s">
        <v>134</v>
      </c>
      <c r="E6" s="3" t="s">
        <v>134</v>
      </c>
      <c r="F6" s="3" t="s">
        <v>228</v>
      </c>
      <c r="G6" s="3" t="s">
        <v>231</v>
      </c>
      <c r="H6" s="3" t="s">
        <v>725</v>
      </c>
      <c r="I6" s="3" t="s">
        <v>475</v>
      </c>
      <c r="J6" s="11"/>
      <c r="K6" s="26" t="s">
        <v>23</v>
      </c>
      <c r="L6" s="3" t="s">
        <v>24</v>
      </c>
      <c r="M6" s="3">
        <v>2</v>
      </c>
      <c r="N6" s="3" t="s">
        <v>266</v>
      </c>
      <c r="O6" s="53">
        <v>250</v>
      </c>
      <c r="P6" s="55">
        <f t="shared" ref="P6:P69" si="0">O6*M6</f>
        <v>500</v>
      </c>
      <c r="Q6" s="59" t="s">
        <v>120</v>
      </c>
      <c r="R6" s="11" t="s">
        <v>655</v>
      </c>
      <c r="S6" s="3" t="s">
        <v>230</v>
      </c>
      <c r="U6" s="66"/>
    </row>
    <row r="7" spans="1:85" s="24" customFormat="1" ht="31.5" x14ac:dyDescent="0.25">
      <c r="A7" s="2">
        <v>4</v>
      </c>
      <c r="B7" s="3" t="s">
        <v>134</v>
      </c>
      <c r="C7" s="3" t="s">
        <v>134</v>
      </c>
      <c r="D7" s="3" t="s">
        <v>134</v>
      </c>
      <c r="E7" s="3" t="s">
        <v>134</v>
      </c>
      <c r="F7" s="3" t="s">
        <v>228</v>
      </c>
      <c r="G7" s="3" t="s">
        <v>232</v>
      </c>
      <c r="H7" s="3" t="s">
        <v>815</v>
      </c>
      <c r="I7" s="3" t="s">
        <v>475</v>
      </c>
      <c r="J7" s="11"/>
      <c r="K7" s="26" t="s">
        <v>23</v>
      </c>
      <c r="L7" s="3" t="s">
        <v>24</v>
      </c>
      <c r="M7" s="3">
        <v>12</v>
      </c>
      <c r="N7" s="3" t="s">
        <v>266</v>
      </c>
      <c r="O7" s="53">
        <v>4449</v>
      </c>
      <c r="P7" s="55">
        <f t="shared" si="0"/>
        <v>53388</v>
      </c>
      <c r="Q7" s="59" t="s">
        <v>120</v>
      </c>
      <c r="R7" s="11" t="s">
        <v>655</v>
      </c>
      <c r="S7" s="3" t="s">
        <v>230</v>
      </c>
      <c r="U7" s="66"/>
    </row>
    <row r="8" spans="1:85" s="24" customFormat="1" ht="31.5" x14ac:dyDescent="0.25">
      <c r="A8" s="59">
        <v>5</v>
      </c>
      <c r="B8" s="3" t="s">
        <v>134</v>
      </c>
      <c r="C8" s="3" t="s">
        <v>134</v>
      </c>
      <c r="D8" s="3" t="s">
        <v>134</v>
      </c>
      <c r="E8" s="3" t="s">
        <v>134</v>
      </c>
      <c r="F8" s="3" t="s">
        <v>228</v>
      </c>
      <c r="G8" s="3" t="s">
        <v>233</v>
      </c>
      <c r="H8" s="3" t="s">
        <v>815</v>
      </c>
      <c r="I8" s="3" t="s">
        <v>475</v>
      </c>
      <c r="J8" s="11"/>
      <c r="K8" s="26" t="s">
        <v>23</v>
      </c>
      <c r="L8" s="3" t="s">
        <v>24</v>
      </c>
      <c r="M8" s="3">
        <v>6</v>
      </c>
      <c r="N8" s="3" t="s">
        <v>266</v>
      </c>
      <c r="O8" s="53">
        <v>3799</v>
      </c>
      <c r="P8" s="55">
        <f t="shared" si="0"/>
        <v>22794</v>
      </c>
      <c r="Q8" s="59" t="s">
        <v>120</v>
      </c>
      <c r="R8" s="11" t="s">
        <v>655</v>
      </c>
      <c r="S8" s="3" t="s">
        <v>230</v>
      </c>
      <c r="U8" s="66"/>
    </row>
    <row r="9" spans="1:85" s="24" customFormat="1" ht="18.75" x14ac:dyDescent="0.25">
      <c r="A9" s="59">
        <v>6</v>
      </c>
      <c r="B9" s="3" t="s">
        <v>134</v>
      </c>
      <c r="C9" s="3" t="s">
        <v>134</v>
      </c>
      <c r="D9" s="3" t="s">
        <v>134</v>
      </c>
      <c r="E9" s="3" t="s">
        <v>134</v>
      </c>
      <c r="F9" s="3" t="s">
        <v>228</v>
      </c>
      <c r="G9" s="3" t="s">
        <v>234</v>
      </c>
      <c r="H9" s="3" t="s">
        <v>235</v>
      </c>
      <c r="I9" s="3" t="s">
        <v>475</v>
      </c>
      <c r="J9" s="11"/>
      <c r="K9" s="26" t="s">
        <v>23</v>
      </c>
      <c r="L9" s="3" t="s">
        <v>24</v>
      </c>
      <c r="M9" s="3">
        <v>10</v>
      </c>
      <c r="N9" s="3" t="s">
        <v>266</v>
      </c>
      <c r="O9" s="53">
        <v>116.75</v>
      </c>
      <c r="P9" s="55">
        <f t="shared" si="0"/>
        <v>1167.5</v>
      </c>
      <c r="Q9" s="59" t="s">
        <v>120</v>
      </c>
      <c r="R9" s="11" t="s">
        <v>96</v>
      </c>
      <c r="S9" s="3" t="s">
        <v>230</v>
      </c>
      <c r="U9" s="66"/>
    </row>
    <row r="10" spans="1:85" s="24" customFormat="1" ht="31.5" x14ac:dyDescent="0.25">
      <c r="A10" s="2">
        <v>7</v>
      </c>
      <c r="B10" s="3" t="s">
        <v>134</v>
      </c>
      <c r="C10" s="3" t="s">
        <v>134</v>
      </c>
      <c r="D10" s="3" t="s">
        <v>134</v>
      </c>
      <c r="E10" s="3" t="s">
        <v>134</v>
      </c>
      <c r="F10" s="3" t="s">
        <v>236</v>
      </c>
      <c r="G10" s="3" t="s">
        <v>237</v>
      </c>
      <c r="H10" s="3" t="s">
        <v>726</v>
      </c>
      <c r="I10" s="3" t="s">
        <v>475</v>
      </c>
      <c r="J10" s="11"/>
      <c r="K10" s="26" t="s">
        <v>23</v>
      </c>
      <c r="L10" s="3" t="s">
        <v>24</v>
      </c>
      <c r="M10" s="3">
        <v>7</v>
      </c>
      <c r="N10" s="3" t="s">
        <v>266</v>
      </c>
      <c r="O10" s="53">
        <v>1129.99</v>
      </c>
      <c r="P10" s="55">
        <f t="shared" si="0"/>
        <v>7909.93</v>
      </c>
      <c r="Q10" s="59" t="s">
        <v>120</v>
      </c>
      <c r="R10" s="11" t="s">
        <v>96</v>
      </c>
      <c r="S10" s="3" t="s">
        <v>230</v>
      </c>
      <c r="U10" s="66"/>
    </row>
    <row r="11" spans="1:85" s="24" customFormat="1" ht="31.5" x14ac:dyDescent="0.25">
      <c r="A11" s="2">
        <v>8</v>
      </c>
      <c r="B11" s="3" t="s">
        <v>134</v>
      </c>
      <c r="C11" s="3" t="s">
        <v>134</v>
      </c>
      <c r="D11" s="3" t="s">
        <v>134</v>
      </c>
      <c r="E11" s="3" t="s">
        <v>134</v>
      </c>
      <c r="F11" s="3" t="s">
        <v>236</v>
      </c>
      <c r="G11" s="3" t="s">
        <v>238</v>
      </c>
      <c r="H11" s="3" t="s">
        <v>726</v>
      </c>
      <c r="I11" s="3" t="s">
        <v>475</v>
      </c>
      <c r="J11" s="11"/>
      <c r="K11" s="26" t="s">
        <v>23</v>
      </c>
      <c r="L11" s="3" t="s">
        <v>24</v>
      </c>
      <c r="M11" s="3">
        <v>7</v>
      </c>
      <c r="N11" s="3" t="s">
        <v>266</v>
      </c>
      <c r="O11" s="53">
        <v>919.19</v>
      </c>
      <c r="P11" s="55">
        <f t="shared" si="0"/>
        <v>6434.33</v>
      </c>
      <c r="Q11" s="59" t="s">
        <v>120</v>
      </c>
      <c r="R11" s="11" t="s">
        <v>96</v>
      </c>
      <c r="S11" s="3" t="s">
        <v>230</v>
      </c>
      <c r="U11" s="66"/>
    </row>
    <row r="12" spans="1:85" s="24" customFormat="1" ht="73.150000000000006" customHeight="1" x14ac:dyDescent="0.25">
      <c r="A12" s="2">
        <v>9</v>
      </c>
      <c r="B12" s="3" t="s">
        <v>134</v>
      </c>
      <c r="C12" s="3" t="s">
        <v>134</v>
      </c>
      <c r="D12" s="3" t="s">
        <v>134</v>
      </c>
      <c r="E12" s="3" t="s">
        <v>134</v>
      </c>
      <c r="F12" s="3" t="s">
        <v>239</v>
      </c>
      <c r="G12" s="3" t="s">
        <v>467</v>
      </c>
      <c r="H12" s="3" t="s">
        <v>240</v>
      </c>
      <c r="I12" s="3" t="s">
        <v>475</v>
      </c>
      <c r="J12" s="11"/>
      <c r="K12" s="26" t="s">
        <v>23</v>
      </c>
      <c r="L12" s="3" t="s">
        <v>620</v>
      </c>
      <c r="M12" s="3">
        <v>4</v>
      </c>
      <c r="N12" s="3" t="s">
        <v>119</v>
      </c>
      <c r="O12" s="53">
        <v>1200</v>
      </c>
      <c r="P12" s="55">
        <f t="shared" si="0"/>
        <v>4800</v>
      </c>
      <c r="Q12" s="59" t="s">
        <v>120</v>
      </c>
      <c r="R12" s="15" t="s">
        <v>655</v>
      </c>
      <c r="S12" s="3" t="s">
        <v>230</v>
      </c>
      <c r="U12" s="66"/>
    </row>
    <row r="13" spans="1:85" s="24" customFormat="1" ht="52.9" customHeight="1" x14ac:dyDescent="0.25">
      <c r="A13" s="59">
        <v>10</v>
      </c>
      <c r="B13" s="3" t="s">
        <v>134</v>
      </c>
      <c r="C13" s="3" t="s">
        <v>134</v>
      </c>
      <c r="D13" s="3" t="s">
        <v>134</v>
      </c>
      <c r="E13" s="3" t="s">
        <v>134</v>
      </c>
      <c r="F13" s="3" t="s">
        <v>239</v>
      </c>
      <c r="G13" s="3" t="s">
        <v>468</v>
      </c>
      <c r="H13" s="3" t="s">
        <v>240</v>
      </c>
      <c r="I13" s="3" t="s">
        <v>475</v>
      </c>
      <c r="J13" s="11"/>
      <c r="K13" s="26" t="s">
        <v>23</v>
      </c>
      <c r="L13" s="3" t="s">
        <v>620</v>
      </c>
      <c r="M13" s="3">
        <v>2</v>
      </c>
      <c r="N13" s="3" t="s">
        <v>119</v>
      </c>
      <c r="O13" s="53">
        <v>3300</v>
      </c>
      <c r="P13" s="55">
        <f t="shared" si="0"/>
        <v>6600</v>
      </c>
      <c r="Q13" s="59" t="s">
        <v>120</v>
      </c>
      <c r="R13" s="11" t="s">
        <v>655</v>
      </c>
      <c r="S13" s="3" t="s">
        <v>230</v>
      </c>
      <c r="U13" s="66"/>
    </row>
    <row r="14" spans="1:85" s="24" customFormat="1" ht="66.599999999999994" customHeight="1" x14ac:dyDescent="0.25">
      <c r="A14" s="59">
        <v>11</v>
      </c>
      <c r="B14" s="3" t="s">
        <v>134</v>
      </c>
      <c r="C14" s="3" t="s">
        <v>134</v>
      </c>
      <c r="D14" s="3" t="s">
        <v>134</v>
      </c>
      <c r="E14" s="3" t="s">
        <v>134</v>
      </c>
      <c r="F14" s="3" t="s">
        <v>241</v>
      </c>
      <c r="G14" s="3" t="s">
        <v>469</v>
      </c>
      <c r="H14" s="3" t="s">
        <v>240</v>
      </c>
      <c r="I14" s="3" t="s">
        <v>475</v>
      </c>
      <c r="J14" s="11"/>
      <c r="K14" s="26" t="s">
        <v>23</v>
      </c>
      <c r="L14" s="3" t="s">
        <v>620</v>
      </c>
      <c r="M14" s="3">
        <v>4</v>
      </c>
      <c r="N14" s="3" t="s">
        <v>119</v>
      </c>
      <c r="O14" s="53">
        <v>2200</v>
      </c>
      <c r="P14" s="55">
        <f t="shared" si="0"/>
        <v>8800</v>
      </c>
      <c r="Q14" s="59" t="s">
        <v>120</v>
      </c>
      <c r="R14" s="11" t="s">
        <v>96</v>
      </c>
      <c r="S14" s="3" t="s">
        <v>230</v>
      </c>
      <c r="U14" s="66"/>
    </row>
    <row r="15" spans="1:85" s="24" customFormat="1" ht="31.5" x14ac:dyDescent="0.25">
      <c r="A15" s="2">
        <v>12</v>
      </c>
      <c r="B15" s="3" t="s">
        <v>134</v>
      </c>
      <c r="C15" s="3" t="s">
        <v>134</v>
      </c>
      <c r="D15" s="3" t="s">
        <v>134</v>
      </c>
      <c r="E15" s="3" t="s">
        <v>134</v>
      </c>
      <c r="F15" s="3" t="s">
        <v>241</v>
      </c>
      <c r="G15" s="3" t="s">
        <v>470</v>
      </c>
      <c r="H15" s="3" t="s">
        <v>240</v>
      </c>
      <c r="I15" s="3" t="s">
        <v>475</v>
      </c>
      <c r="J15" s="11"/>
      <c r="K15" s="26" t="s">
        <v>23</v>
      </c>
      <c r="L15" s="3" t="s">
        <v>620</v>
      </c>
      <c r="M15" s="3">
        <v>2</v>
      </c>
      <c r="N15" s="3" t="s">
        <v>119</v>
      </c>
      <c r="O15" s="53">
        <v>3500</v>
      </c>
      <c r="P15" s="55">
        <f t="shared" si="0"/>
        <v>7000</v>
      </c>
      <c r="Q15" s="59" t="s">
        <v>120</v>
      </c>
      <c r="R15" s="15" t="s">
        <v>655</v>
      </c>
      <c r="S15" s="3" t="s">
        <v>230</v>
      </c>
      <c r="U15" s="66"/>
    </row>
    <row r="16" spans="1:85" s="24" customFormat="1" ht="47.25" x14ac:dyDescent="0.25">
      <c r="A16" s="2">
        <v>13</v>
      </c>
      <c r="B16" s="3" t="s">
        <v>134</v>
      </c>
      <c r="C16" s="3" t="s">
        <v>134</v>
      </c>
      <c r="D16" s="3" t="s">
        <v>134</v>
      </c>
      <c r="E16" s="3" t="s">
        <v>134</v>
      </c>
      <c r="F16" s="3" t="s">
        <v>241</v>
      </c>
      <c r="G16" s="3" t="s">
        <v>242</v>
      </c>
      <c r="H16" s="3" t="s">
        <v>474</v>
      </c>
      <c r="I16" s="3" t="s">
        <v>475</v>
      </c>
      <c r="J16" s="11"/>
      <c r="K16" s="26" t="s">
        <v>23</v>
      </c>
      <c r="L16" s="3" t="s">
        <v>24</v>
      </c>
      <c r="M16" s="3">
        <v>12</v>
      </c>
      <c r="N16" s="3" t="s">
        <v>266</v>
      </c>
      <c r="O16" s="53">
        <v>1400</v>
      </c>
      <c r="P16" s="55">
        <f t="shared" si="0"/>
        <v>16800</v>
      </c>
      <c r="Q16" s="59" t="s">
        <v>120</v>
      </c>
      <c r="R16" s="15" t="s">
        <v>96</v>
      </c>
      <c r="S16" s="3" t="s">
        <v>230</v>
      </c>
      <c r="U16" s="66"/>
    </row>
    <row r="17" spans="1:21" s="24" customFormat="1" ht="18.75" x14ac:dyDescent="0.25">
      <c r="A17" s="2">
        <v>14</v>
      </c>
      <c r="B17" s="3" t="s">
        <v>134</v>
      </c>
      <c r="C17" s="3" t="s">
        <v>134</v>
      </c>
      <c r="D17" s="3" t="s">
        <v>134</v>
      </c>
      <c r="E17" s="3" t="s">
        <v>134</v>
      </c>
      <c r="F17" s="3" t="s">
        <v>241</v>
      </c>
      <c r="G17" s="3" t="s">
        <v>471</v>
      </c>
      <c r="H17" s="3" t="s">
        <v>243</v>
      </c>
      <c r="I17" s="3" t="s">
        <v>475</v>
      </c>
      <c r="J17" s="11"/>
      <c r="K17" s="26" t="s">
        <v>23</v>
      </c>
      <c r="L17" s="3" t="s">
        <v>620</v>
      </c>
      <c r="M17" s="3">
        <v>2</v>
      </c>
      <c r="N17" s="3" t="s">
        <v>119</v>
      </c>
      <c r="O17" s="53">
        <v>4500</v>
      </c>
      <c r="P17" s="55">
        <f t="shared" si="0"/>
        <v>9000</v>
      </c>
      <c r="Q17" s="59" t="s">
        <v>120</v>
      </c>
      <c r="R17" s="11" t="s">
        <v>655</v>
      </c>
      <c r="S17" s="3" t="s">
        <v>230</v>
      </c>
      <c r="U17" s="66"/>
    </row>
    <row r="18" spans="1:21" s="24" customFormat="1" ht="40.9" customHeight="1" x14ac:dyDescent="0.25">
      <c r="A18" s="59">
        <v>15</v>
      </c>
      <c r="B18" s="3" t="s">
        <v>134</v>
      </c>
      <c r="C18" s="3" t="s">
        <v>134</v>
      </c>
      <c r="D18" s="3" t="s">
        <v>134</v>
      </c>
      <c r="E18" s="3" t="s">
        <v>134</v>
      </c>
      <c r="F18" s="3" t="s">
        <v>244</v>
      </c>
      <c r="G18" s="3" t="s">
        <v>472</v>
      </c>
      <c r="H18" s="3" t="s">
        <v>240</v>
      </c>
      <c r="I18" s="3" t="s">
        <v>475</v>
      </c>
      <c r="J18" s="11"/>
      <c r="K18" s="26" t="s">
        <v>23</v>
      </c>
      <c r="L18" s="3" t="s">
        <v>620</v>
      </c>
      <c r="M18" s="3">
        <v>2</v>
      </c>
      <c r="N18" s="3" t="s">
        <v>643</v>
      </c>
      <c r="O18" s="53">
        <v>1500</v>
      </c>
      <c r="P18" s="55">
        <f t="shared" si="0"/>
        <v>3000</v>
      </c>
      <c r="Q18" s="59" t="s">
        <v>120</v>
      </c>
      <c r="R18" s="11" t="s">
        <v>655</v>
      </c>
      <c r="S18" s="3" t="s">
        <v>230</v>
      </c>
      <c r="U18" s="66"/>
    </row>
    <row r="19" spans="1:21" s="24" customFormat="1" ht="46.15" customHeight="1" x14ac:dyDescent="0.25">
      <c r="A19" s="59">
        <v>16</v>
      </c>
      <c r="B19" s="3" t="s">
        <v>134</v>
      </c>
      <c r="C19" s="3" t="s">
        <v>134</v>
      </c>
      <c r="D19" s="3" t="s">
        <v>134</v>
      </c>
      <c r="E19" s="3" t="s">
        <v>134</v>
      </c>
      <c r="F19" s="3" t="s">
        <v>244</v>
      </c>
      <c r="G19" s="3" t="s">
        <v>473</v>
      </c>
      <c r="H19" s="3" t="s">
        <v>245</v>
      </c>
      <c r="I19" s="3" t="s">
        <v>475</v>
      </c>
      <c r="J19" s="11"/>
      <c r="K19" s="26" t="s">
        <v>23</v>
      </c>
      <c r="L19" s="3" t="s">
        <v>620</v>
      </c>
      <c r="M19" s="3">
        <v>1</v>
      </c>
      <c r="N19" s="3" t="s">
        <v>119</v>
      </c>
      <c r="O19" s="53">
        <v>40000</v>
      </c>
      <c r="P19" s="55">
        <f t="shared" si="0"/>
        <v>40000</v>
      </c>
      <c r="Q19" s="59" t="s">
        <v>120</v>
      </c>
      <c r="R19" s="11" t="s">
        <v>655</v>
      </c>
      <c r="S19" s="3" t="s">
        <v>230</v>
      </c>
      <c r="U19" s="66"/>
    </row>
    <row r="20" spans="1:21" s="24" customFormat="1" ht="46.15" customHeight="1" x14ac:dyDescent="0.25">
      <c r="A20" s="2">
        <v>17</v>
      </c>
      <c r="B20" s="3" t="s">
        <v>134</v>
      </c>
      <c r="C20" s="3" t="s">
        <v>134</v>
      </c>
      <c r="D20" s="3" t="s">
        <v>134</v>
      </c>
      <c r="E20" s="3" t="s">
        <v>134</v>
      </c>
      <c r="F20" s="3" t="s">
        <v>246</v>
      </c>
      <c r="G20" s="3" t="s">
        <v>247</v>
      </c>
      <c r="H20" s="3" t="s">
        <v>248</v>
      </c>
      <c r="I20" s="3" t="s">
        <v>475</v>
      </c>
      <c r="J20" s="11"/>
      <c r="K20" s="26" t="s">
        <v>23</v>
      </c>
      <c r="L20" s="3" t="s">
        <v>620</v>
      </c>
      <c r="M20" s="3">
        <v>12</v>
      </c>
      <c r="N20" s="3" t="s">
        <v>643</v>
      </c>
      <c r="O20" s="53">
        <v>910</v>
      </c>
      <c r="P20" s="55">
        <f t="shared" si="0"/>
        <v>10920</v>
      </c>
      <c r="Q20" s="59" t="s">
        <v>120</v>
      </c>
      <c r="R20" s="11" t="s">
        <v>655</v>
      </c>
      <c r="S20" s="3" t="s">
        <v>230</v>
      </c>
      <c r="U20" s="66"/>
    </row>
    <row r="21" spans="1:21" s="24" customFormat="1" ht="31.15" customHeight="1" x14ac:dyDescent="0.25">
      <c r="A21" s="2">
        <v>18</v>
      </c>
      <c r="B21" s="3" t="s">
        <v>134</v>
      </c>
      <c r="C21" s="3" t="s">
        <v>134</v>
      </c>
      <c r="D21" s="3" t="s">
        <v>134</v>
      </c>
      <c r="E21" s="3" t="s">
        <v>134</v>
      </c>
      <c r="F21" s="3" t="s">
        <v>249</v>
      </c>
      <c r="G21" s="3" t="s">
        <v>250</v>
      </c>
      <c r="H21" s="3" t="s">
        <v>243</v>
      </c>
      <c r="I21" s="3" t="s">
        <v>475</v>
      </c>
      <c r="J21" s="11"/>
      <c r="K21" s="26" t="s">
        <v>23</v>
      </c>
      <c r="L21" s="3" t="s">
        <v>24</v>
      </c>
      <c r="M21" s="3">
        <v>10</v>
      </c>
      <c r="N21" s="3" t="s">
        <v>266</v>
      </c>
      <c r="O21" s="53">
        <v>930</v>
      </c>
      <c r="P21" s="55">
        <f t="shared" si="0"/>
        <v>9300</v>
      </c>
      <c r="Q21" s="59" t="s">
        <v>120</v>
      </c>
      <c r="R21" s="11" t="s">
        <v>96</v>
      </c>
      <c r="S21" s="3" t="s">
        <v>230</v>
      </c>
      <c r="U21" s="66"/>
    </row>
    <row r="22" spans="1:21" s="24" customFormat="1" ht="54" customHeight="1" x14ac:dyDescent="0.25">
      <c r="A22" s="2">
        <v>19</v>
      </c>
      <c r="B22" s="3" t="s">
        <v>134</v>
      </c>
      <c r="C22" s="3" t="s">
        <v>134</v>
      </c>
      <c r="D22" s="3" t="s">
        <v>134</v>
      </c>
      <c r="E22" s="3" t="s">
        <v>134</v>
      </c>
      <c r="F22" s="3" t="s">
        <v>249</v>
      </c>
      <c r="G22" s="3" t="s">
        <v>251</v>
      </c>
      <c r="H22" s="3" t="s">
        <v>243</v>
      </c>
      <c r="I22" s="3" t="s">
        <v>475</v>
      </c>
      <c r="J22" s="11"/>
      <c r="K22" s="26" t="s">
        <v>23</v>
      </c>
      <c r="L22" s="3" t="s">
        <v>620</v>
      </c>
      <c r="M22" s="3">
        <v>1</v>
      </c>
      <c r="N22" s="3" t="s">
        <v>119</v>
      </c>
      <c r="O22" s="53">
        <v>15000</v>
      </c>
      <c r="P22" s="55">
        <f t="shared" si="0"/>
        <v>15000</v>
      </c>
      <c r="Q22" s="59" t="s">
        <v>120</v>
      </c>
      <c r="R22" s="11" t="s">
        <v>96</v>
      </c>
      <c r="S22" s="3" t="s">
        <v>230</v>
      </c>
      <c r="U22" s="66"/>
    </row>
    <row r="23" spans="1:21" s="24" customFormat="1" ht="28.9" customHeight="1" x14ac:dyDescent="0.25">
      <c r="A23" s="59">
        <v>20</v>
      </c>
      <c r="B23" s="3" t="s">
        <v>134</v>
      </c>
      <c r="C23" s="3" t="s">
        <v>134</v>
      </c>
      <c r="D23" s="3" t="s">
        <v>134</v>
      </c>
      <c r="E23" s="3" t="s">
        <v>134</v>
      </c>
      <c r="F23" s="3" t="s">
        <v>252</v>
      </c>
      <c r="G23" s="3" t="s">
        <v>253</v>
      </c>
      <c r="H23" s="3" t="s">
        <v>254</v>
      </c>
      <c r="I23" s="3" t="s">
        <v>475</v>
      </c>
      <c r="J23" s="11"/>
      <c r="K23" s="26" t="s">
        <v>23</v>
      </c>
      <c r="L23" s="3" t="s">
        <v>24</v>
      </c>
      <c r="M23" s="3">
        <v>2</v>
      </c>
      <c r="N23" s="3" t="s">
        <v>266</v>
      </c>
      <c r="O23" s="53">
        <v>2040</v>
      </c>
      <c r="P23" s="55">
        <f t="shared" si="0"/>
        <v>4080</v>
      </c>
      <c r="Q23" s="59" t="s">
        <v>120</v>
      </c>
      <c r="R23" s="11" t="s">
        <v>96</v>
      </c>
      <c r="S23" s="3" t="s">
        <v>230</v>
      </c>
      <c r="U23" s="66"/>
    </row>
    <row r="24" spans="1:21" s="24" customFormat="1" ht="47.25" x14ac:dyDescent="0.25">
      <c r="A24" s="59">
        <v>21</v>
      </c>
      <c r="B24" s="3" t="s">
        <v>134</v>
      </c>
      <c r="C24" s="3" t="s">
        <v>134</v>
      </c>
      <c r="D24" s="3" t="s">
        <v>134</v>
      </c>
      <c r="E24" s="3" t="s">
        <v>134</v>
      </c>
      <c r="F24" s="3" t="s">
        <v>255</v>
      </c>
      <c r="G24" s="3" t="s">
        <v>256</v>
      </c>
      <c r="H24" s="3" t="s">
        <v>257</v>
      </c>
      <c r="I24" s="3" t="s">
        <v>475</v>
      </c>
      <c r="J24" s="11"/>
      <c r="K24" s="26" t="s">
        <v>23</v>
      </c>
      <c r="L24" s="3" t="s">
        <v>24</v>
      </c>
      <c r="M24" s="3">
        <v>6</v>
      </c>
      <c r="N24" s="3" t="s">
        <v>266</v>
      </c>
      <c r="O24" s="53">
        <v>491.04</v>
      </c>
      <c r="P24" s="55">
        <f t="shared" si="0"/>
        <v>2946.2400000000002</v>
      </c>
      <c r="Q24" s="59" t="s">
        <v>120</v>
      </c>
      <c r="R24" s="11" t="s">
        <v>655</v>
      </c>
      <c r="S24" s="3" t="s">
        <v>230</v>
      </c>
      <c r="U24" s="66"/>
    </row>
    <row r="25" spans="1:21" s="24" customFormat="1" ht="27.6" customHeight="1" x14ac:dyDescent="0.25">
      <c r="A25" s="2">
        <v>22</v>
      </c>
      <c r="B25" s="3" t="s">
        <v>134</v>
      </c>
      <c r="C25" s="3" t="s">
        <v>134</v>
      </c>
      <c r="D25" s="3" t="s">
        <v>134</v>
      </c>
      <c r="E25" s="3" t="s">
        <v>134</v>
      </c>
      <c r="F25" s="3" t="s">
        <v>263</v>
      </c>
      <c r="G25" s="3" t="s">
        <v>264</v>
      </c>
      <c r="H25" s="3" t="s">
        <v>265</v>
      </c>
      <c r="I25" s="3" t="s">
        <v>475</v>
      </c>
      <c r="J25" s="11"/>
      <c r="K25" s="26" t="s">
        <v>23</v>
      </c>
      <c r="L25" s="3" t="s">
        <v>24</v>
      </c>
      <c r="M25" s="3">
        <v>6</v>
      </c>
      <c r="N25" s="3" t="s">
        <v>266</v>
      </c>
      <c r="O25" s="53">
        <v>100</v>
      </c>
      <c r="P25" s="55">
        <f t="shared" si="0"/>
        <v>600</v>
      </c>
      <c r="Q25" s="59" t="s">
        <v>120</v>
      </c>
      <c r="R25" s="11" t="s">
        <v>655</v>
      </c>
      <c r="S25" s="3" t="s">
        <v>230</v>
      </c>
      <c r="U25" s="66"/>
    </row>
    <row r="26" spans="1:21" s="24" customFormat="1" ht="27.6" customHeight="1" x14ac:dyDescent="0.25">
      <c r="A26" s="2">
        <v>23</v>
      </c>
      <c r="B26" s="3" t="s">
        <v>134</v>
      </c>
      <c r="C26" s="3" t="s">
        <v>134</v>
      </c>
      <c r="D26" s="3" t="s">
        <v>134</v>
      </c>
      <c r="E26" s="3" t="s">
        <v>134</v>
      </c>
      <c r="F26" s="4" t="s">
        <v>258</v>
      </c>
      <c r="G26" s="4" t="s">
        <v>259</v>
      </c>
      <c r="H26" s="4" t="s">
        <v>681</v>
      </c>
      <c r="I26" s="3" t="s">
        <v>475</v>
      </c>
      <c r="J26" s="11"/>
      <c r="K26" s="26" t="s">
        <v>23</v>
      </c>
      <c r="L26" s="3" t="s">
        <v>24</v>
      </c>
      <c r="M26" s="4">
        <v>10</v>
      </c>
      <c r="N26" s="3" t="s">
        <v>266</v>
      </c>
      <c r="O26" s="54">
        <v>2199</v>
      </c>
      <c r="P26" s="55">
        <f t="shared" si="0"/>
        <v>21990</v>
      </c>
      <c r="Q26" s="59" t="s">
        <v>120</v>
      </c>
      <c r="R26" s="11" t="s">
        <v>655</v>
      </c>
      <c r="S26" s="3" t="s">
        <v>230</v>
      </c>
      <c r="U26" s="66"/>
    </row>
    <row r="27" spans="1:21" s="24" customFormat="1" ht="39" customHeight="1" x14ac:dyDescent="0.25">
      <c r="A27" s="2">
        <v>24</v>
      </c>
      <c r="B27" s="3" t="s">
        <v>134</v>
      </c>
      <c r="C27" s="3" t="s">
        <v>134</v>
      </c>
      <c r="D27" s="3" t="s">
        <v>134</v>
      </c>
      <c r="E27" s="3" t="s">
        <v>134</v>
      </c>
      <c r="F27" s="4" t="s">
        <v>258</v>
      </c>
      <c r="G27" s="4" t="s">
        <v>260</v>
      </c>
      <c r="H27" s="4" t="s">
        <v>681</v>
      </c>
      <c r="I27" s="3" t="s">
        <v>475</v>
      </c>
      <c r="J27" s="11"/>
      <c r="K27" s="26" t="s">
        <v>23</v>
      </c>
      <c r="L27" s="3" t="s">
        <v>24</v>
      </c>
      <c r="M27" s="4">
        <v>10</v>
      </c>
      <c r="N27" s="3" t="s">
        <v>266</v>
      </c>
      <c r="O27" s="54">
        <v>2499</v>
      </c>
      <c r="P27" s="55">
        <f t="shared" si="0"/>
        <v>24990</v>
      </c>
      <c r="Q27" s="59" t="s">
        <v>120</v>
      </c>
      <c r="R27" s="11" t="s">
        <v>96</v>
      </c>
      <c r="S27" s="3" t="s">
        <v>230</v>
      </c>
      <c r="U27" s="66"/>
    </row>
    <row r="28" spans="1:21" s="24" customFormat="1" ht="45.6" customHeight="1" x14ac:dyDescent="0.25">
      <c r="A28" s="59">
        <v>25</v>
      </c>
      <c r="B28" s="3" t="s">
        <v>134</v>
      </c>
      <c r="C28" s="3" t="s">
        <v>134</v>
      </c>
      <c r="D28" s="3" t="s">
        <v>134</v>
      </c>
      <c r="E28" s="3" t="s">
        <v>134</v>
      </c>
      <c r="F28" s="3" t="s">
        <v>258</v>
      </c>
      <c r="G28" s="3" t="s">
        <v>261</v>
      </c>
      <c r="H28" s="4" t="s">
        <v>681</v>
      </c>
      <c r="I28" s="3" t="s">
        <v>475</v>
      </c>
      <c r="J28" s="11"/>
      <c r="K28" s="26" t="s">
        <v>23</v>
      </c>
      <c r="L28" s="3" t="s">
        <v>24</v>
      </c>
      <c r="M28" s="3">
        <v>2</v>
      </c>
      <c r="N28" s="3" t="s">
        <v>266</v>
      </c>
      <c r="O28" s="53">
        <v>3979.9</v>
      </c>
      <c r="P28" s="55">
        <f t="shared" si="0"/>
        <v>7959.8</v>
      </c>
      <c r="Q28" s="59" t="s">
        <v>120</v>
      </c>
      <c r="R28" s="11" t="s">
        <v>655</v>
      </c>
      <c r="S28" s="3" t="s">
        <v>230</v>
      </c>
      <c r="U28" s="66"/>
    </row>
    <row r="29" spans="1:21" s="24" customFormat="1" ht="45.6" customHeight="1" x14ac:dyDescent="0.25">
      <c r="A29" s="59">
        <v>26</v>
      </c>
      <c r="B29" s="3" t="s">
        <v>134</v>
      </c>
      <c r="C29" s="3" t="s">
        <v>134</v>
      </c>
      <c r="D29" s="3" t="s">
        <v>134</v>
      </c>
      <c r="E29" s="3" t="s">
        <v>134</v>
      </c>
      <c r="F29" s="3" t="s">
        <v>258</v>
      </c>
      <c r="G29" s="3" t="s">
        <v>262</v>
      </c>
      <c r="H29" s="4" t="s">
        <v>681</v>
      </c>
      <c r="I29" s="3" t="s">
        <v>475</v>
      </c>
      <c r="J29" s="11"/>
      <c r="K29" s="26" t="s">
        <v>23</v>
      </c>
      <c r="L29" s="3" t="s">
        <v>24</v>
      </c>
      <c r="M29" s="3">
        <v>4</v>
      </c>
      <c r="N29" s="3" t="s">
        <v>266</v>
      </c>
      <c r="O29" s="53">
        <v>5599</v>
      </c>
      <c r="P29" s="55">
        <f t="shared" si="0"/>
        <v>22396</v>
      </c>
      <c r="Q29" s="59" t="s">
        <v>120</v>
      </c>
      <c r="R29" s="11" t="s">
        <v>655</v>
      </c>
      <c r="S29" s="3" t="s">
        <v>230</v>
      </c>
      <c r="U29" s="66"/>
    </row>
    <row r="30" spans="1:21" s="24" customFormat="1" ht="47.25" x14ac:dyDescent="0.25">
      <c r="A30" s="2">
        <v>27</v>
      </c>
      <c r="B30" s="3" t="s">
        <v>18</v>
      </c>
      <c r="C30" s="3" t="s">
        <v>19</v>
      </c>
      <c r="D30" s="3" t="s">
        <v>20</v>
      </c>
      <c r="E30" s="3">
        <v>2001640</v>
      </c>
      <c r="F30" s="3" t="s">
        <v>679</v>
      </c>
      <c r="G30" s="3" t="s">
        <v>21</v>
      </c>
      <c r="H30" s="3" t="s">
        <v>22</v>
      </c>
      <c r="I30" s="3" t="s">
        <v>475</v>
      </c>
      <c r="J30" s="11"/>
      <c r="K30" s="26" t="s">
        <v>23</v>
      </c>
      <c r="L30" s="3" t="s">
        <v>24</v>
      </c>
      <c r="M30" s="3">
        <v>8</v>
      </c>
      <c r="N30" s="3" t="s">
        <v>25</v>
      </c>
      <c r="O30" s="53">
        <v>95</v>
      </c>
      <c r="P30" s="55">
        <f t="shared" si="0"/>
        <v>760</v>
      </c>
      <c r="Q30" s="3" t="s">
        <v>120</v>
      </c>
      <c r="R30" s="15" t="s">
        <v>26</v>
      </c>
      <c r="S30" s="3" t="s">
        <v>480</v>
      </c>
    </row>
    <row r="31" spans="1:21" s="24" customFormat="1" ht="42.6" customHeight="1" x14ac:dyDescent="0.25">
      <c r="A31" s="2">
        <v>28</v>
      </c>
      <c r="B31" s="3" t="s">
        <v>218</v>
      </c>
      <c r="C31" s="3" t="s">
        <v>219</v>
      </c>
      <c r="D31" s="3" t="s">
        <v>219</v>
      </c>
      <c r="E31" s="3">
        <v>2001309</v>
      </c>
      <c r="F31" s="3" t="s">
        <v>220</v>
      </c>
      <c r="G31" s="3" t="s">
        <v>476</v>
      </c>
      <c r="H31" s="3" t="s">
        <v>477</v>
      </c>
      <c r="I31" s="3" t="s">
        <v>475</v>
      </c>
      <c r="J31" s="11"/>
      <c r="K31" s="26" t="s">
        <v>23</v>
      </c>
      <c r="L31" s="3" t="s">
        <v>24</v>
      </c>
      <c r="M31" s="3">
        <v>80</v>
      </c>
      <c r="N31" s="3" t="s">
        <v>221</v>
      </c>
      <c r="O31" s="53">
        <v>5.79</v>
      </c>
      <c r="P31" s="55">
        <f t="shared" si="0"/>
        <v>463.2</v>
      </c>
      <c r="Q31" s="3" t="s">
        <v>120</v>
      </c>
      <c r="R31" s="11" t="s">
        <v>26</v>
      </c>
      <c r="S31" s="3" t="s">
        <v>481</v>
      </c>
    </row>
    <row r="32" spans="1:21" s="24" customFormat="1" ht="31.5" x14ac:dyDescent="0.25">
      <c r="A32" s="2">
        <v>29</v>
      </c>
      <c r="B32" s="3" t="s">
        <v>27</v>
      </c>
      <c r="C32" s="3" t="s">
        <v>27</v>
      </c>
      <c r="D32" s="3" t="s">
        <v>28</v>
      </c>
      <c r="E32" s="3">
        <v>2001636</v>
      </c>
      <c r="F32" s="3" t="s">
        <v>29</v>
      </c>
      <c r="G32" s="3" t="s">
        <v>21</v>
      </c>
      <c r="H32" s="3" t="s">
        <v>30</v>
      </c>
      <c r="I32" s="3" t="s">
        <v>475</v>
      </c>
      <c r="J32" s="11"/>
      <c r="K32" s="26" t="s">
        <v>23</v>
      </c>
      <c r="L32" s="3" t="s">
        <v>24</v>
      </c>
      <c r="M32" s="3">
        <v>6</v>
      </c>
      <c r="N32" s="3" t="s">
        <v>25</v>
      </c>
      <c r="O32" s="53">
        <v>41.5</v>
      </c>
      <c r="P32" s="55">
        <f t="shared" si="0"/>
        <v>249</v>
      </c>
      <c r="Q32" s="3" t="s">
        <v>120</v>
      </c>
      <c r="R32" s="11" t="s">
        <v>26</v>
      </c>
      <c r="S32" s="3" t="s">
        <v>480</v>
      </c>
    </row>
    <row r="33" spans="1:19" s="24" customFormat="1" ht="31.5" x14ac:dyDescent="0.25">
      <c r="A33" s="59">
        <v>30</v>
      </c>
      <c r="B33" s="3" t="s">
        <v>31</v>
      </c>
      <c r="C33" s="3" t="s">
        <v>32</v>
      </c>
      <c r="D33" s="3" t="s">
        <v>33</v>
      </c>
      <c r="E33" s="3">
        <v>300557</v>
      </c>
      <c r="F33" s="3" t="s">
        <v>680</v>
      </c>
      <c r="G33" s="3" t="s">
        <v>34</v>
      </c>
      <c r="H33" s="3" t="s">
        <v>825</v>
      </c>
      <c r="I33" s="3" t="s">
        <v>475</v>
      </c>
      <c r="J33" s="11"/>
      <c r="K33" s="26" t="s">
        <v>23</v>
      </c>
      <c r="L33" s="3" t="s">
        <v>24</v>
      </c>
      <c r="M33" s="3">
        <v>30</v>
      </c>
      <c r="N33" s="3" t="s">
        <v>35</v>
      </c>
      <c r="O33" s="53">
        <v>9.15</v>
      </c>
      <c r="P33" s="55">
        <f t="shared" si="0"/>
        <v>274.5</v>
      </c>
      <c r="Q33" s="3" t="s">
        <v>120</v>
      </c>
      <c r="R33" s="11" t="s">
        <v>26</v>
      </c>
      <c r="S33" s="3" t="s">
        <v>480</v>
      </c>
    </row>
    <row r="34" spans="1:19" s="24" customFormat="1" ht="31.5" x14ac:dyDescent="0.25">
      <c r="A34" s="59">
        <v>31</v>
      </c>
      <c r="B34" s="3" t="s">
        <v>31</v>
      </c>
      <c r="C34" s="3" t="s">
        <v>32</v>
      </c>
      <c r="D34" s="3" t="s">
        <v>33</v>
      </c>
      <c r="E34" s="3">
        <v>300221</v>
      </c>
      <c r="F34" s="3" t="s">
        <v>682</v>
      </c>
      <c r="G34" s="3" t="s">
        <v>34</v>
      </c>
      <c r="H34" s="3" t="s">
        <v>825</v>
      </c>
      <c r="I34" s="3" t="s">
        <v>475</v>
      </c>
      <c r="J34" s="11"/>
      <c r="K34" s="26" t="s">
        <v>23</v>
      </c>
      <c r="L34" s="3" t="s">
        <v>24</v>
      </c>
      <c r="M34" s="3">
        <v>15</v>
      </c>
      <c r="N34" s="3" t="s">
        <v>35</v>
      </c>
      <c r="O34" s="53">
        <v>16.14</v>
      </c>
      <c r="P34" s="55">
        <f t="shared" si="0"/>
        <v>242.10000000000002</v>
      </c>
      <c r="Q34" s="3" t="s">
        <v>120</v>
      </c>
      <c r="R34" s="11" t="s">
        <v>26</v>
      </c>
      <c r="S34" s="3" t="s">
        <v>480</v>
      </c>
    </row>
    <row r="35" spans="1:19" s="24" customFormat="1" ht="31.5" x14ac:dyDescent="0.25">
      <c r="A35" s="2">
        <v>32</v>
      </c>
      <c r="B35" s="3" t="s">
        <v>31</v>
      </c>
      <c r="C35" s="3" t="s">
        <v>32</v>
      </c>
      <c r="D35" s="3" t="s">
        <v>33</v>
      </c>
      <c r="E35" s="3">
        <v>300558</v>
      </c>
      <c r="F35" s="3" t="s">
        <v>683</v>
      </c>
      <c r="G35" s="3" t="s">
        <v>34</v>
      </c>
      <c r="H35" s="3" t="s">
        <v>825</v>
      </c>
      <c r="I35" s="3" t="s">
        <v>475</v>
      </c>
      <c r="J35" s="11"/>
      <c r="K35" s="26" t="s">
        <v>23</v>
      </c>
      <c r="L35" s="3" t="s">
        <v>24</v>
      </c>
      <c r="M35" s="3">
        <v>70</v>
      </c>
      <c r="N35" s="3" t="s">
        <v>35</v>
      </c>
      <c r="O35" s="53">
        <v>3.58</v>
      </c>
      <c r="P35" s="55">
        <f t="shared" si="0"/>
        <v>250.6</v>
      </c>
      <c r="Q35" s="3" t="s">
        <v>120</v>
      </c>
      <c r="R35" s="15" t="s">
        <v>26</v>
      </c>
      <c r="S35" s="3" t="s">
        <v>480</v>
      </c>
    </row>
    <row r="36" spans="1:19" s="24" customFormat="1" ht="47.25" x14ac:dyDescent="0.25">
      <c r="A36" s="2">
        <v>33</v>
      </c>
      <c r="B36" s="3" t="s">
        <v>31</v>
      </c>
      <c r="C36" s="3" t="s">
        <v>32</v>
      </c>
      <c r="D36" s="3" t="s">
        <v>33</v>
      </c>
      <c r="E36" s="3">
        <v>300313</v>
      </c>
      <c r="F36" s="3" t="s">
        <v>36</v>
      </c>
      <c r="G36" s="3" t="s">
        <v>34</v>
      </c>
      <c r="H36" s="3" t="s">
        <v>825</v>
      </c>
      <c r="I36" s="3" t="s">
        <v>475</v>
      </c>
      <c r="J36" s="11"/>
      <c r="K36" s="26" t="s">
        <v>23</v>
      </c>
      <c r="L36" s="3" t="s">
        <v>24</v>
      </c>
      <c r="M36" s="3">
        <v>20</v>
      </c>
      <c r="N36" s="3" t="s">
        <v>25</v>
      </c>
      <c r="O36" s="53">
        <v>17.399999999999999</v>
      </c>
      <c r="P36" s="55">
        <f t="shared" si="0"/>
        <v>348</v>
      </c>
      <c r="Q36" s="3" t="s">
        <v>120</v>
      </c>
      <c r="R36" s="11" t="s">
        <v>26</v>
      </c>
      <c r="S36" s="3" t="s">
        <v>480</v>
      </c>
    </row>
    <row r="37" spans="1:19" s="24" customFormat="1" ht="47.25" x14ac:dyDescent="0.25">
      <c r="A37" s="2">
        <v>34</v>
      </c>
      <c r="B37" s="3" t="s">
        <v>31</v>
      </c>
      <c r="C37" s="3" t="s">
        <v>32</v>
      </c>
      <c r="D37" s="3" t="s">
        <v>33</v>
      </c>
      <c r="E37" s="3">
        <v>300034</v>
      </c>
      <c r="F37" s="3" t="s">
        <v>684</v>
      </c>
      <c r="G37" s="3" t="s">
        <v>34</v>
      </c>
      <c r="H37" s="3" t="s">
        <v>825</v>
      </c>
      <c r="I37" s="3" t="s">
        <v>475</v>
      </c>
      <c r="J37" s="11"/>
      <c r="K37" s="26" t="s">
        <v>23</v>
      </c>
      <c r="L37" s="3" t="s">
        <v>24</v>
      </c>
      <c r="M37" s="3">
        <v>2</v>
      </c>
      <c r="N37" s="3" t="s">
        <v>25</v>
      </c>
      <c r="O37" s="53">
        <v>6.99</v>
      </c>
      <c r="P37" s="55">
        <f t="shared" si="0"/>
        <v>13.98</v>
      </c>
      <c r="Q37" s="3" t="s">
        <v>120</v>
      </c>
      <c r="R37" s="15" t="s">
        <v>37</v>
      </c>
      <c r="S37" s="3" t="s">
        <v>480</v>
      </c>
    </row>
    <row r="38" spans="1:19" s="24" customFormat="1" ht="47.25" x14ac:dyDescent="0.25">
      <c r="A38" s="59">
        <v>35</v>
      </c>
      <c r="B38" s="4" t="s">
        <v>31</v>
      </c>
      <c r="C38" s="4" t="s">
        <v>32</v>
      </c>
      <c r="D38" s="4" t="s">
        <v>33</v>
      </c>
      <c r="E38" s="4">
        <v>300023</v>
      </c>
      <c r="F38" s="4" t="s">
        <v>816</v>
      </c>
      <c r="G38" s="4" t="s">
        <v>34</v>
      </c>
      <c r="H38" s="3" t="s">
        <v>825</v>
      </c>
      <c r="I38" s="3" t="s">
        <v>475</v>
      </c>
      <c r="J38" s="11"/>
      <c r="K38" s="26" t="s">
        <v>23</v>
      </c>
      <c r="L38" s="3" t="s">
        <v>24</v>
      </c>
      <c r="M38" s="4">
        <v>10</v>
      </c>
      <c r="N38" s="4" t="s">
        <v>25</v>
      </c>
      <c r="O38" s="54">
        <v>1.32</v>
      </c>
      <c r="P38" s="55">
        <f t="shared" si="0"/>
        <v>13.200000000000001</v>
      </c>
      <c r="Q38" s="4" t="s">
        <v>120</v>
      </c>
      <c r="R38" s="11" t="s">
        <v>26</v>
      </c>
      <c r="S38" s="3" t="s">
        <v>480</v>
      </c>
    </row>
    <row r="39" spans="1:19" s="24" customFormat="1" ht="63" x14ac:dyDescent="0.25">
      <c r="A39" s="59">
        <v>36</v>
      </c>
      <c r="B39" s="4" t="s">
        <v>31</v>
      </c>
      <c r="C39" s="4" t="s">
        <v>32</v>
      </c>
      <c r="D39" s="4" t="s">
        <v>33</v>
      </c>
      <c r="E39" s="3">
        <v>300135</v>
      </c>
      <c r="F39" s="3" t="s">
        <v>685</v>
      </c>
      <c r="G39" s="3" t="s">
        <v>34</v>
      </c>
      <c r="H39" s="3" t="s">
        <v>825</v>
      </c>
      <c r="I39" s="3" t="s">
        <v>475</v>
      </c>
      <c r="J39" s="11"/>
      <c r="K39" s="26" t="s">
        <v>23</v>
      </c>
      <c r="L39" s="3" t="s">
        <v>24</v>
      </c>
      <c r="M39" s="3">
        <v>70</v>
      </c>
      <c r="N39" s="3" t="s">
        <v>25</v>
      </c>
      <c r="O39" s="53">
        <v>5.99</v>
      </c>
      <c r="P39" s="55">
        <f t="shared" si="0"/>
        <v>419.3</v>
      </c>
      <c r="Q39" s="3" t="s">
        <v>120</v>
      </c>
      <c r="R39" s="11" t="s">
        <v>26</v>
      </c>
      <c r="S39" s="3" t="s">
        <v>480</v>
      </c>
    </row>
    <row r="40" spans="1:19" s="24" customFormat="1" ht="31.5" x14ac:dyDescent="0.25">
      <c r="A40" s="2">
        <v>37</v>
      </c>
      <c r="B40" s="4" t="s">
        <v>38</v>
      </c>
      <c r="C40" s="4" t="s">
        <v>39</v>
      </c>
      <c r="D40" s="4" t="s">
        <v>40</v>
      </c>
      <c r="E40" s="3">
        <v>300561</v>
      </c>
      <c r="F40" s="3" t="s">
        <v>686</v>
      </c>
      <c r="G40" s="3" t="s">
        <v>34</v>
      </c>
      <c r="H40" s="3" t="s">
        <v>825</v>
      </c>
      <c r="I40" s="3" t="s">
        <v>475</v>
      </c>
      <c r="J40" s="11"/>
      <c r="K40" s="26" t="s">
        <v>23</v>
      </c>
      <c r="L40" s="3" t="s">
        <v>24</v>
      </c>
      <c r="M40" s="3">
        <v>26</v>
      </c>
      <c r="N40" s="3" t="s">
        <v>25</v>
      </c>
      <c r="O40" s="53">
        <v>20</v>
      </c>
      <c r="P40" s="55">
        <f t="shared" si="0"/>
        <v>520</v>
      </c>
      <c r="Q40" s="3" t="s">
        <v>120</v>
      </c>
      <c r="R40" s="15" t="s">
        <v>37</v>
      </c>
      <c r="S40" s="3" t="s">
        <v>480</v>
      </c>
    </row>
    <row r="41" spans="1:19" s="24" customFormat="1" ht="31.5" x14ac:dyDescent="0.25">
      <c r="A41" s="2">
        <v>38</v>
      </c>
      <c r="B41" s="4" t="s">
        <v>38</v>
      </c>
      <c r="C41" s="4" t="s">
        <v>39</v>
      </c>
      <c r="D41" s="4" t="s">
        <v>40</v>
      </c>
      <c r="E41" s="3">
        <v>300499</v>
      </c>
      <c r="F41" s="3" t="s">
        <v>41</v>
      </c>
      <c r="G41" s="3" t="s">
        <v>34</v>
      </c>
      <c r="H41" s="3" t="s">
        <v>825</v>
      </c>
      <c r="I41" s="3" t="s">
        <v>475</v>
      </c>
      <c r="J41" s="11"/>
      <c r="K41" s="26" t="s">
        <v>23</v>
      </c>
      <c r="L41" s="3" t="s">
        <v>24</v>
      </c>
      <c r="M41" s="3">
        <v>10</v>
      </c>
      <c r="N41" s="3" t="s">
        <v>25</v>
      </c>
      <c r="O41" s="53">
        <v>0.96</v>
      </c>
      <c r="P41" s="55">
        <f t="shared" si="0"/>
        <v>9.6</v>
      </c>
      <c r="Q41" s="3" t="s">
        <v>120</v>
      </c>
      <c r="R41" s="15" t="s">
        <v>37</v>
      </c>
      <c r="S41" s="3" t="s">
        <v>480</v>
      </c>
    </row>
    <row r="42" spans="1:19" s="24" customFormat="1" ht="31.5" x14ac:dyDescent="0.25">
      <c r="A42" s="2">
        <v>39</v>
      </c>
      <c r="B42" s="4" t="s">
        <v>31</v>
      </c>
      <c r="C42" s="4" t="s">
        <v>32</v>
      </c>
      <c r="D42" s="4" t="s">
        <v>33</v>
      </c>
      <c r="E42" s="3">
        <v>300159</v>
      </c>
      <c r="F42" s="3" t="s">
        <v>687</v>
      </c>
      <c r="G42" s="3" t="s">
        <v>34</v>
      </c>
      <c r="H42" s="3" t="s">
        <v>825</v>
      </c>
      <c r="I42" s="3" t="s">
        <v>475</v>
      </c>
      <c r="J42" s="11"/>
      <c r="K42" s="26" t="s">
        <v>23</v>
      </c>
      <c r="L42" s="3" t="s">
        <v>24</v>
      </c>
      <c r="M42" s="3">
        <v>40</v>
      </c>
      <c r="N42" s="3" t="s">
        <v>25</v>
      </c>
      <c r="O42" s="53">
        <v>0.28999999999999998</v>
      </c>
      <c r="P42" s="55">
        <f t="shared" si="0"/>
        <v>11.6</v>
      </c>
      <c r="Q42" s="3" t="s">
        <v>120</v>
      </c>
      <c r="R42" s="11" t="s">
        <v>26</v>
      </c>
      <c r="S42" s="3" t="s">
        <v>480</v>
      </c>
    </row>
    <row r="43" spans="1:19" s="24" customFormat="1" ht="31.5" x14ac:dyDescent="0.25">
      <c r="A43" s="59">
        <v>40</v>
      </c>
      <c r="B43" s="4" t="s">
        <v>31</v>
      </c>
      <c r="C43" s="4" t="s">
        <v>32</v>
      </c>
      <c r="D43" s="4" t="s">
        <v>33</v>
      </c>
      <c r="E43" s="3">
        <v>300441</v>
      </c>
      <c r="F43" s="3" t="s">
        <v>42</v>
      </c>
      <c r="G43" s="3" t="s">
        <v>34</v>
      </c>
      <c r="H43" s="3" t="s">
        <v>825</v>
      </c>
      <c r="I43" s="3" t="s">
        <v>475</v>
      </c>
      <c r="J43" s="11"/>
      <c r="K43" s="26" t="s">
        <v>23</v>
      </c>
      <c r="L43" s="3" t="s">
        <v>24</v>
      </c>
      <c r="M43" s="3">
        <v>30</v>
      </c>
      <c r="N43" s="3" t="s">
        <v>25</v>
      </c>
      <c r="O43" s="53">
        <v>3.69</v>
      </c>
      <c r="P43" s="55">
        <f t="shared" si="0"/>
        <v>110.7</v>
      </c>
      <c r="Q43" s="3" t="s">
        <v>120</v>
      </c>
      <c r="R43" s="11" t="s">
        <v>26</v>
      </c>
      <c r="S43" s="3" t="s">
        <v>480</v>
      </c>
    </row>
    <row r="44" spans="1:19" s="24" customFormat="1" ht="47.25" x14ac:dyDescent="0.25">
      <c r="A44" s="59">
        <v>41</v>
      </c>
      <c r="B44" s="4" t="s">
        <v>31</v>
      </c>
      <c r="C44" s="4" t="s">
        <v>32</v>
      </c>
      <c r="D44" s="4" t="s">
        <v>33</v>
      </c>
      <c r="E44" s="3">
        <v>300410</v>
      </c>
      <c r="F44" s="3" t="s">
        <v>727</v>
      </c>
      <c r="G44" s="3" t="s">
        <v>34</v>
      </c>
      <c r="H44" s="3" t="s">
        <v>825</v>
      </c>
      <c r="I44" s="3" t="s">
        <v>475</v>
      </c>
      <c r="J44" s="11"/>
      <c r="K44" s="26" t="s">
        <v>23</v>
      </c>
      <c r="L44" s="3" t="s">
        <v>24</v>
      </c>
      <c r="M44" s="3">
        <v>15</v>
      </c>
      <c r="N44" s="3" t="s">
        <v>25</v>
      </c>
      <c r="O44" s="53">
        <v>11.55</v>
      </c>
      <c r="P44" s="55">
        <f t="shared" si="0"/>
        <v>173.25</v>
      </c>
      <c r="Q44" s="3" t="s">
        <v>120</v>
      </c>
      <c r="R44" s="15" t="s">
        <v>26</v>
      </c>
      <c r="S44" s="3" t="s">
        <v>480</v>
      </c>
    </row>
    <row r="45" spans="1:19" s="24" customFormat="1" ht="31.5" x14ac:dyDescent="0.25">
      <c r="A45" s="2">
        <v>42</v>
      </c>
      <c r="B45" s="4" t="s">
        <v>31</v>
      </c>
      <c r="C45" s="4" t="s">
        <v>32</v>
      </c>
      <c r="D45" s="4" t="s">
        <v>33</v>
      </c>
      <c r="E45" s="3">
        <v>300500</v>
      </c>
      <c r="F45" s="3" t="s">
        <v>688</v>
      </c>
      <c r="G45" s="3" t="s">
        <v>34</v>
      </c>
      <c r="H45" s="3" t="s">
        <v>825</v>
      </c>
      <c r="I45" s="3" t="s">
        <v>475</v>
      </c>
      <c r="J45" s="11"/>
      <c r="K45" s="26" t="s">
        <v>23</v>
      </c>
      <c r="L45" s="3" t="s">
        <v>24</v>
      </c>
      <c r="M45" s="3">
        <v>10</v>
      </c>
      <c r="N45" s="3" t="s">
        <v>25</v>
      </c>
      <c r="O45" s="53">
        <v>13.5</v>
      </c>
      <c r="P45" s="55">
        <f t="shared" si="0"/>
        <v>135</v>
      </c>
      <c r="Q45" s="3" t="s">
        <v>120</v>
      </c>
      <c r="R45" s="15" t="s">
        <v>26</v>
      </c>
      <c r="S45" s="3" t="s">
        <v>480</v>
      </c>
    </row>
    <row r="46" spans="1:19" s="24" customFormat="1" ht="63" x14ac:dyDescent="0.25">
      <c r="A46" s="2">
        <v>43</v>
      </c>
      <c r="B46" s="4" t="s">
        <v>31</v>
      </c>
      <c r="C46" s="4" t="s">
        <v>32</v>
      </c>
      <c r="D46" s="4" t="s">
        <v>33</v>
      </c>
      <c r="E46" s="3">
        <v>300224</v>
      </c>
      <c r="F46" s="3" t="s">
        <v>689</v>
      </c>
      <c r="G46" s="3" t="s">
        <v>34</v>
      </c>
      <c r="H46" s="3" t="s">
        <v>825</v>
      </c>
      <c r="I46" s="3" t="s">
        <v>475</v>
      </c>
      <c r="J46" s="11"/>
      <c r="K46" s="26" t="s">
        <v>23</v>
      </c>
      <c r="L46" s="3" t="s">
        <v>24</v>
      </c>
      <c r="M46" s="3">
        <v>300</v>
      </c>
      <c r="N46" s="3" t="s">
        <v>25</v>
      </c>
      <c r="O46" s="53">
        <v>0.75</v>
      </c>
      <c r="P46" s="55">
        <f t="shared" si="0"/>
        <v>225</v>
      </c>
      <c r="Q46" s="3" t="s">
        <v>120</v>
      </c>
      <c r="R46" s="15" t="s">
        <v>26</v>
      </c>
      <c r="S46" s="3" t="s">
        <v>480</v>
      </c>
    </row>
    <row r="47" spans="1:19" s="24" customFormat="1" ht="63" x14ac:dyDescent="0.25">
      <c r="A47" s="2">
        <v>44</v>
      </c>
      <c r="B47" s="4" t="s">
        <v>31</v>
      </c>
      <c r="C47" s="4" t="s">
        <v>32</v>
      </c>
      <c r="D47" s="4" t="s">
        <v>33</v>
      </c>
      <c r="E47" s="3">
        <v>300229</v>
      </c>
      <c r="F47" s="3" t="s">
        <v>690</v>
      </c>
      <c r="G47" s="3" t="s">
        <v>34</v>
      </c>
      <c r="H47" s="3" t="s">
        <v>825</v>
      </c>
      <c r="I47" s="3" t="s">
        <v>475</v>
      </c>
      <c r="J47" s="11"/>
      <c r="K47" s="26" t="s">
        <v>23</v>
      </c>
      <c r="L47" s="3" t="s">
        <v>24</v>
      </c>
      <c r="M47" s="3">
        <v>50</v>
      </c>
      <c r="N47" s="3" t="s">
        <v>25</v>
      </c>
      <c r="O47" s="53">
        <v>0.75</v>
      </c>
      <c r="P47" s="55">
        <f t="shared" si="0"/>
        <v>37.5</v>
      </c>
      <c r="Q47" s="3" t="s">
        <v>120</v>
      </c>
      <c r="R47" s="15" t="s">
        <v>26</v>
      </c>
      <c r="S47" s="3" t="s">
        <v>480</v>
      </c>
    </row>
    <row r="48" spans="1:19" s="24" customFormat="1" ht="63" x14ac:dyDescent="0.25">
      <c r="A48" s="59">
        <v>45</v>
      </c>
      <c r="B48" s="4" t="s">
        <v>31</v>
      </c>
      <c r="C48" s="4" t="s">
        <v>32</v>
      </c>
      <c r="D48" s="4" t="s">
        <v>33</v>
      </c>
      <c r="E48" s="3">
        <v>300228</v>
      </c>
      <c r="F48" s="3" t="s">
        <v>691</v>
      </c>
      <c r="G48" s="3" t="s">
        <v>34</v>
      </c>
      <c r="H48" s="3" t="s">
        <v>825</v>
      </c>
      <c r="I48" s="3" t="s">
        <v>475</v>
      </c>
      <c r="J48" s="11"/>
      <c r="K48" s="26" t="s">
        <v>23</v>
      </c>
      <c r="L48" s="3" t="s">
        <v>24</v>
      </c>
      <c r="M48" s="3">
        <v>30</v>
      </c>
      <c r="N48" s="3" t="s">
        <v>25</v>
      </c>
      <c r="O48" s="53">
        <v>0.75</v>
      </c>
      <c r="P48" s="55">
        <f t="shared" si="0"/>
        <v>22.5</v>
      </c>
      <c r="Q48" s="3" t="s">
        <v>120</v>
      </c>
      <c r="R48" s="15" t="s">
        <v>26</v>
      </c>
      <c r="S48" s="3" t="s">
        <v>480</v>
      </c>
    </row>
    <row r="49" spans="1:19" s="24" customFormat="1" ht="47.25" x14ac:dyDescent="0.25">
      <c r="A49" s="59">
        <v>46</v>
      </c>
      <c r="B49" s="4" t="s">
        <v>31</v>
      </c>
      <c r="C49" s="4" t="s">
        <v>32</v>
      </c>
      <c r="D49" s="4" t="s">
        <v>33</v>
      </c>
      <c r="E49" s="3">
        <v>300569</v>
      </c>
      <c r="F49" s="3" t="s">
        <v>692</v>
      </c>
      <c r="G49" s="3" t="s">
        <v>34</v>
      </c>
      <c r="H49" s="3" t="s">
        <v>825</v>
      </c>
      <c r="I49" s="3" t="s">
        <v>475</v>
      </c>
      <c r="J49" s="11"/>
      <c r="K49" s="26" t="s">
        <v>23</v>
      </c>
      <c r="L49" s="3" t="s">
        <v>24</v>
      </c>
      <c r="M49" s="3">
        <v>12</v>
      </c>
      <c r="N49" s="3" t="s">
        <v>25</v>
      </c>
      <c r="O49" s="53">
        <v>2.75</v>
      </c>
      <c r="P49" s="55">
        <f t="shared" si="0"/>
        <v>33</v>
      </c>
      <c r="Q49" s="3" t="s">
        <v>120</v>
      </c>
      <c r="R49" s="15" t="s">
        <v>26</v>
      </c>
      <c r="S49" s="3" t="s">
        <v>480</v>
      </c>
    </row>
    <row r="50" spans="1:19" s="24" customFormat="1" ht="63" x14ac:dyDescent="0.25">
      <c r="A50" s="2">
        <v>47</v>
      </c>
      <c r="B50" s="4" t="s">
        <v>31</v>
      </c>
      <c r="C50" s="4" t="s">
        <v>32</v>
      </c>
      <c r="D50" s="4" t="s">
        <v>33</v>
      </c>
      <c r="E50" s="3">
        <v>300230</v>
      </c>
      <c r="F50" s="3" t="s">
        <v>693</v>
      </c>
      <c r="G50" s="3" t="s">
        <v>34</v>
      </c>
      <c r="H50" s="3" t="s">
        <v>825</v>
      </c>
      <c r="I50" s="3" t="s">
        <v>475</v>
      </c>
      <c r="J50" s="11"/>
      <c r="K50" s="26" t="s">
        <v>23</v>
      </c>
      <c r="L50" s="3" t="s">
        <v>24</v>
      </c>
      <c r="M50" s="5">
        <v>50</v>
      </c>
      <c r="N50" s="3" t="s">
        <v>25</v>
      </c>
      <c r="O50" s="53">
        <v>0.75</v>
      </c>
      <c r="P50" s="55">
        <f t="shared" si="0"/>
        <v>37.5</v>
      </c>
      <c r="Q50" s="3" t="s">
        <v>120</v>
      </c>
      <c r="R50" s="11" t="s">
        <v>26</v>
      </c>
      <c r="S50" s="3" t="s">
        <v>480</v>
      </c>
    </row>
    <row r="51" spans="1:19" s="24" customFormat="1" ht="47.25" x14ac:dyDescent="0.25">
      <c r="A51" s="2">
        <v>48</v>
      </c>
      <c r="B51" s="4" t="s">
        <v>31</v>
      </c>
      <c r="C51" s="4" t="s">
        <v>32</v>
      </c>
      <c r="D51" s="4" t="s">
        <v>33</v>
      </c>
      <c r="E51" s="3">
        <v>300235</v>
      </c>
      <c r="F51" s="3" t="s">
        <v>694</v>
      </c>
      <c r="G51" s="3" t="s">
        <v>34</v>
      </c>
      <c r="H51" s="3" t="s">
        <v>825</v>
      </c>
      <c r="I51" s="3" t="s">
        <v>475</v>
      </c>
      <c r="J51" s="11"/>
      <c r="K51" s="26" t="s">
        <v>23</v>
      </c>
      <c r="L51" s="3" t="s">
        <v>24</v>
      </c>
      <c r="M51" s="3">
        <v>12</v>
      </c>
      <c r="N51" s="3" t="s">
        <v>25</v>
      </c>
      <c r="O51" s="53">
        <v>2.75</v>
      </c>
      <c r="P51" s="55">
        <f t="shared" si="0"/>
        <v>33</v>
      </c>
      <c r="Q51" s="3" t="s">
        <v>120</v>
      </c>
      <c r="R51" s="11" t="s">
        <v>26</v>
      </c>
      <c r="S51" s="3" t="s">
        <v>480</v>
      </c>
    </row>
    <row r="52" spans="1:19" s="24" customFormat="1" ht="31.5" x14ac:dyDescent="0.25">
      <c r="A52" s="2">
        <v>49</v>
      </c>
      <c r="B52" s="4" t="s">
        <v>31</v>
      </c>
      <c r="C52" s="4" t="s">
        <v>32</v>
      </c>
      <c r="D52" s="4" t="s">
        <v>33</v>
      </c>
      <c r="E52" s="3">
        <v>300234</v>
      </c>
      <c r="F52" s="3" t="s">
        <v>695</v>
      </c>
      <c r="G52" s="3" t="s">
        <v>34</v>
      </c>
      <c r="H52" s="3" t="s">
        <v>825</v>
      </c>
      <c r="I52" s="3" t="s">
        <v>475</v>
      </c>
      <c r="J52" s="11"/>
      <c r="K52" s="26" t="s">
        <v>23</v>
      </c>
      <c r="L52" s="3" t="s">
        <v>24</v>
      </c>
      <c r="M52" s="3">
        <v>12</v>
      </c>
      <c r="N52" s="3" t="s">
        <v>25</v>
      </c>
      <c r="O52" s="53">
        <v>2.75</v>
      </c>
      <c r="P52" s="55">
        <f t="shared" si="0"/>
        <v>33</v>
      </c>
      <c r="Q52" s="3" t="s">
        <v>120</v>
      </c>
      <c r="R52" s="11" t="s">
        <v>26</v>
      </c>
      <c r="S52" s="3" t="s">
        <v>480</v>
      </c>
    </row>
    <row r="53" spans="1:19" s="24" customFormat="1" ht="47.25" x14ac:dyDescent="0.25">
      <c r="A53" s="59">
        <v>50</v>
      </c>
      <c r="B53" s="4" t="s">
        <v>31</v>
      </c>
      <c r="C53" s="4" t="s">
        <v>32</v>
      </c>
      <c r="D53" s="4" t="s">
        <v>33</v>
      </c>
      <c r="E53" s="3">
        <v>300267</v>
      </c>
      <c r="F53" s="3" t="s">
        <v>43</v>
      </c>
      <c r="G53" s="3" t="s">
        <v>34</v>
      </c>
      <c r="H53" s="3" t="s">
        <v>825</v>
      </c>
      <c r="I53" s="3" t="s">
        <v>475</v>
      </c>
      <c r="J53" s="11"/>
      <c r="K53" s="26" t="s">
        <v>23</v>
      </c>
      <c r="L53" s="3" t="s">
        <v>24</v>
      </c>
      <c r="M53" s="3">
        <v>12</v>
      </c>
      <c r="N53" s="3" t="s">
        <v>25</v>
      </c>
      <c r="O53" s="53">
        <v>4.84</v>
      </c>
      <c r="P53" s="55">
        <f t="shared" si="0"/>
        <v>58.08</v>
      </c>
      <c r="Q53" s="3" t="s">
        <v>120</v>
      </c>
      <c r="R53" s="15" t="s">
        <v>26</v>
      </c>
      <c r="S53" s="3" t="s">
        <v>480</v>
      </c>
    </row>
    <row r="54" spans="1:19" s="24" customFormat="1" ht="47.25" x14ac:dyDescent="0.25">
      <c r="A54" s="59">
        <v>51</v>
      </c>
      <c r="B54" s="4" t="s">
        <v>31</v>
      </c>
      <c r="C54" s="4" t="s">
        <v>32</v>
      </c>
      <c r="D54" s="4" t="s">
        <v>33</v>
      </c>
      <c r="E54" s="3">
        <v>300268</v>
      </c>
      <c r="F54" s="3" t="s">
        <v>44</v>
      </c>
      <c r="G54" s="3" t="s">
        <v>34</v>
      </c>
      <c r="H54" s="3" t="s">
        <v>825</v>
      </c>
      <c r="I54" s="3" t="s">
        <v>475</v>
      </c>
      <c r="J54" s="11"/>
      <c r="K54" s="26" t="s">
        <v>23</v>
      </c>
      <c r="L54" s="3" t="s">
        <v>24</v>
      </c>
      <c r="M54" s="3">
        <v>12</v>
      </c>
      <c r="N54" s="3" t="s">
        <v>25</v>
      </c>
      <c r="O54" s="53">
        <v>4.84</v>
      </c>
      <c r="P54" s="55">
        <f t="shared" si="0"/>
        <v>58.08</v>
      </c>
      <c r="Q54" s="3" t="s">
        <v>120</v>
      </c>
      <c r="R54" s="15" t="s">
        <v>26</v>
      </c>
      <c r="S54" s="3" t="s">
        <v>480</v>
      </c>
    </row>
    <row r="55" spans="1:19" s="24" customFormat="1" ht="47.25" x14ac:dyDescent="0.25">
      <c r="A55" s="2">
        <v>52</v>
      </c>
      <c r="B55" s="4" t="s">
        <v>31</v>
      </c>
      <c r="C55" s="4" t="s">
        <v>32</v>
      </c>
      <c r="D55" s="4" t="s">
        <v>33</v>
      </c>
      <c r="E55" s="3">
        <v>300422</v>
      </c>
      <c r="F55" s="3" t="s">
        <v>45</v>
      </c>
      <c r="G55" s="3" t="s">
        <v>34</v>
      </c>
      <c r="H55" s="3" t="s">
        <v>825</v>
      </c>
      <c r="I55" s="3" t="s">
        <v>475</v>
      </c>
      <c r="J55" s="11"/>
      <c r="K55" s="26" t="s">
        <v>23</v>
      </c>
      <c r="L55" s="3" t="s">
        <v>24</v>
      </c>
      <c r="M55" s="3">
        <v>12</v>
      </c>
      <c r="N55" s="3" t="s">
        <v>25</v>
      </c>
      <c r="O55" s="53">
        <v>4.84</v>
      </c>
      <c r="P55" s="55">
        <f t="shared" si="0"/>
        <v>58.08</v>
      </c>
      <c r="Q55" s="3" t="s">
        <v>120</v>
      </c>
      <c r="R55" s="11" t="s">
        <v>37</v>
      </c>
      <c r="S55" s="3" t="s">
        <v>480</v>
      </c>
    </row>
    <row r="56" spans="1:19" s="24" customFormat="1" ht="47.25" x14ac:dyDescent="0.25">
      <c r="A56" s="2">
        <v>53</v>
      </c>
      <c r="B56" s="4" t="s">
        <v>31</v>
      </c>
      <c r="C56" s="4" t="s">
        <v>32</v>
      </c>
      <c r="D56" s="4" t="s">
        <v>33</v>
      </c>
      <c r="E56" s="3">
        <v>300508</v>
      </c>
      <c r="F56" s="3" t="s">
        <v>696</v>
      </c>
      <c r="G56" s="3" t="s">
        <v>34</v>
      </c>
      <c r="H56" s="3" t="s">
        <v>825</v>
      </c>
      <c r="I56" s="3" t="s">
        <v>475</v>
      </c>
      <c r="J56" s="11"/>
      <c r="K56" s="26" t="s">
        <v>23</v>
      </c>
      <c r="L56" s="3" t="s">
        <v>24</v>
      </c>
      <c r="M56" s="3">
        <v>12</v>
      </c>
      <c r="N56" s="3" t="s">
        <v>25</v>
      </c>
      <c r="O56" s="53">
        <v>2.75</v>
      </c>
      <c r="P56" s="55">
        <f t="shared" si="0"/>
        <v>33</v>
      </c>
      <c r="Q56" s="3" t="s">
        <v>120</v>
      </c>
      <c r="R56" s="15" t="s">
        <v>26</v>
      </c>
      <c r="S56" s="3" t="s">
        <v>480</v>
      </c>
    </row>
    <row r="57" spans="1:19" s="24" customFormat="1" ht="31.5" x14ac:dyDescent="0.25">
      <c r="A57" s="2">
        <v>54</v>
      </c>
      <c r="B57" s="4" t="s">
        <v>31</v>
      </c>
      <c r="C57" s="4" t="s">
        <v>32</v>
      </c>
      <c r="D57" s="4" t="s">
        <v>33</v>
      </c>
      <c r="E57" s="3">
        <v>300226</v>
      </c>
      <c r="F57" s="3" t="s">
        <v>697</v>
      </c>
      <c r="G57" s="3" t="s">
        <v>34</v>
      </c>
      <c r="H57" s="3" t="s">
        <v>825</v>
      </c>
      <c r="I57" s="3" t="s">
        <v>475</v>
      </c>
      <c r="J57" s="11"/>
      <c r="K57" s="26" t="s">
        <v>23</v>
      </c>
      <c r="L57" s="3" t="s">
        <v>24</v>
      </c>
      <c r="M57" s="3">
        <v>50</v>
      </c>
      <c r="N57" s="3" t="s">
        <v>25</v>
      </c>
      <c r="O57" s="53">
        <v>0.75</v>
      </c>
      <c r="P57" s="55">
        <f t="shared" si="0"/>
        <v>37.5</v>
      </c>
      <c r="Q57" s="3" t="s">
        <v>120</v>
      </c>
      <c r="R57" s="11" t="s">
        <v>26</v>
      </c>
      <c r="S57" s="3" t="s">
        <v>480</v>
      </c>
    </row>
    <row r="58" spans="1:19" s="24" customFormat="1" ht="63" x14ac:dyDescent="0.25">
      <c r="A58" s="59">
        <v>55</v>
      </c>
      <c r="B58" s="4" t="s">
        <v>31</v>
      </c>
      <c r="C58" s="4" t="s">
        <v>32</v>
      </c>
      <c r="D58" s="4" t="s">
        <v>33</v>
      </c>
      <c r="E58" s="3">
        <v>300225</v>
      </c>
      <c r="F58" s="3" t="s">
        <v>698</v>
      </c>
      <c r="G58" s="3" t="s">
        <v>34</v>
      </c>
      <c r="H58" s="3" t="s">
        <v>825</v>
      </c>
      <c r="I58" s="3" t="s">
        <v>475</v>
      </c>
      <c r="J58" s="11"/>
      <c r="K58" s="26" t="s">
        <v>23</v>
      </c>
      <c r="L58" s="3" t="s">
        <v>24</v>
      </c>
      <c r="M58" s="3">
        <v>100</v>
      </c>
      <c r="N58" s="3" t="s">
        <v>25</v>
      </c>
      <c r="O58" s="53">
        <v>0.75</v>
      </c>
      <c r="P58" s="55">
        <f t="shared" si="0"/>
        <v>75</v>
      </c>
      <c r="Q58" s="3" t="s">
        <v>120</v>
      </c>
      <c r="R58" s="11" t="s">
        <v>26</v>
      </c>
      <c r="S58" s="3" t="s">
        <v>480</v>
      </c>
    </row>
    <row r="59" spans="1:19" s="24" customFormat="1" ht="47.25" x14ac:dyDescent="0.25">
      <c r="A59" s="59">
        <v>56</v>
      </c>
      <c r="B59" s="4" t="s">
        <v>31</v>
      </c>
      <c r="C59" s="4" t="s">
        <v>32</v>
      </c>
      <c r="D59" s="4" t="s">
        <v>33</v>
      </c>
      <c r="E59" s="3">
        <v>300559</v>
      </c>
      <c r="F59" s="3" t="s">
        <v>699</v>
      </c>
      <c r="G59" s="3" t="s">
        <v>34</v>
      </c>
      <c r="H59" s="3" t="s">
        <v>825</v>
      </c>
      <c r="I59" s="3" t="s">
        <v>475</v>
      </c>
      <c r="J59" s="11"/>
      <c r="K59" s="26" t="s">
        <v>23</v>
      </c>
      <c r="L59" s="3" t="s">
        <v>24</v>
      </c>
      <c r="M59" s="3">
        <v>12</v>
      </c>
      <c r="N59" s="3" t="s">
        <v>25</v>
      </c>
      <c r="O59" s="53">
        <v>5.29</v>
      </c>
      <c r="P59" s="55">
        <f t="shared" si="0"/>
        <v>63.480000000000004</v>
      </c>
      <c r="Q59" s="3" t="s">
        <v>120</v>
      </c>
      <c r="R59" s="15" t="s">
        <v>26</v>
      </c>
      <c r="S59" s="3" t="s">
        <v>480</v>
      </c>
    </row>
    <row r="60" spans="1:19" s="24" customFormat="1" ht="47.25" x14ac:dyDescent="0.25">
      <c r="A60" s="2">
        <v>57</v>
      </c>
      <c r="B60" s="4" t="s">
        <v>31</v>
      </c>
      <c r="C60" s="4" t="s">
        <v>32</v>
      </c>
      <c r="D60" s="4" t="s">
        <v>33</v>
      </c>
      <c r="E60" s="3">
        <v>300525</v>
      </c>
      <c r="F60" s="3" t="s">
        <v>46</v>
      </c>
      <c r="G60" s="3" t="s">
        <v>34</v>
      </c>
      <c r="H60" s="3" t="s">
        <v>825</v>
      </c>
      <c r="I60" s="3" t="s">
        <v>475</v>
      </c>
      <c r="J60" s="11"/>
      <c r="K60" s="26" t="s">
        <v>23</v>
      </c>
      <c r="L60" s="3" t="s">
        <v>24</v>
      </c>
      <c r="M60" s="3">
        <v>1</v>
      </c>
      <c r="N60" s="3" t="s">
        <v>47</v>
      </c>
      <c r="O60" s="53">
        <v>31.38</v>
      </c>
      <c r="P60" s="55">
        <f t="shared" si="0"/>
        <v>31.38</v>
      </c>
      <c r="Q60" s="3" t="s">
        <v>120</v>
      </c>
      <c r="R60" s="15" t="s">
        <v>37</v>
      </c>
      <c r="S60" s="3" t="s">
        <v>480</v>
      </c>
    </row>
    <row r="61" spans="1:19" s="24" customFormat="1" ht="47.25" x14ac:dyDescent="0.25">
      <c r="A61" s="2">
        <v>58</v>
      </c>
      <c r="B61" s="4" t="s">
        <v>31</v>
      </c>
      <c r="C61" s="4" t="s">
        <v>32</v>
      </c>
      <c r="D61" s="4" t="s">
        <v>33</v>
      </c>
      <c r="E61" s="3">
        <v>300248</v>
      </c>
      <c r="F61" s="3" t="s">
        <v>644</v>
      </c>
      <c r="G61" s="3" t="s">
        <v>34</v>
      </c>
      <c r="H61" s="3" t="s">
        <v>825</v>
      </c>
      <c r="I61" s="3" t="s">
        <v>475</v>
      </c>
      <c r="J61" s="11"/>
      <c r="K61" s="26" t="s">
        <v>23</v>
      </c>
      <c r="L61" s="3" t="s">
        <v>24</v>
      </c>
      <c r="M61" s="3">
        <v>50</v>
      </c>
      <c r="N61" s="3" t="s">
        <v>47</v>
      </c>
      <c r="O61" s="53">
        <v>1.99</v>
      </c>
      <c r="P61" s="55">
        <f t="shared" si="0"/>
        <v>99.5</v>
      </c>
      <c r="Q61" s="3" t="s">
        <v>120</v>
      </c>
      <c r="R61" s="11" t="s">
        <v>26</v>
      </c>
      <c r="S61" s="3" t="s">
        <v>480</v>
      </c>
    </row>
    <row r="62" spans="1:19" s="24" customFormat="1" ht="31.5" x14ac:dyDescent="0.25">
      <c r="A62" s="2">
        <v>59</v>
      </c>
      <c r="B62" s="4" t="s">
        <v>31</v>
      </c>
      <c r="C62" s="4" t="s">
        <v>32</v>
      </c>
      <c r="D62" s="4" t="s">
        <v>33</v>
      </c>
      <c r="E62" s="3">
        <v>300404</v>
      </c>
      <c r="F62" s="3" t="s">
        <v>48</v>
      </c>
      <c r="G62" s="3" t="s">
        <v>34</v>
      </c>
      <c r="H62" s="3" t="s">
        <v>825</v>
      </c>
      <c r="I62" s="3" t="s">
        <v>475</v>
      </c>
      <c r="J62" s="11"/>
      <c r="K62" s="26" t="s">
        <v>23</v>
      </c>
      <c r="L62" s="3" t="s">
        <v>24</v>
      </c>
      <c r="M62" s="3">
        <v>10</v>
      </c>
      <c r="N62" s="3" t="s">
        <v>47</v>
      </c>
      <c r="O62" s="53">
        <v>3.59</v>
      </c>
      <c r="P62" s="55">
        <f t="shared" si="0"/>
        <v>35.9</v>
      </c>
      <c r="Q62" s="3" t="s">
        <v>120</v>
      </c>
      <c r="R62" s="11" t="s">
        <v>37</v>
      </c>
      <c r="S62" s="3" t="s">
        <v>480</v>
      </c>
    </row>
    <row r="63" spans="1:19" s="24" customFormat="1" ht="47.25" x14ac:dyDescent="0.25">
      <c r="A63" s="59">
        <v>60</v>
      </c>
      <c r="B63" s="4" t="s">
        <v>31</v>
      </c>
      <c r="C63" s="4" t="s">
        <v>32</v>
      </c>
      <c r="D63" s="4" t="s">
        <v>33</v>
      </c>
      <c r="E63" s="3">
        <v>300247</v>
      </c>
      <c r="F63" s="3" t="s">
        <v>645</v>
      </c>
      <c r="G63" s="3" t="s">
        <v>34</v>
      </c>
      <c r="H63" s="3" t="s">
        <v>825</v>
      </c>
      <c r="I63" s="3" t="s">
        <v>475</v>
      </c>
      <c r="J63" s="11"/>
      <c r="K63" s="26" t="s">
        <v>23</v>
      </c>
      <c r="L63" s="3" t="s">
        <v>24</v>
      </c>
      <c r="M63" s="3">
        <v>15</v>
      </c>
      <c r="N63" s="3" t="s">
        <v>47</v>
      </c>
      <c r="O63" s="53">
        <v>4.7699999999999996</v>
      </c>
      <c r="P63" s="55">
        <f t="shared" si="0"/>
        <v>71.55</v>
      </c>
      <c r="Q63" s="3" t="s">
        <v>120</v>
      </c>
      <c r="R63" s="11" t="s">
        <v>26</v>
      </c>
      <c r="S63" s="3" t="s">
        <v>480</v>
      </c>
    </row>
    <row r="64" spans="1:19" s="24" customFormat="1" ht="47.25" x14ac:dyDescent="0.25">
      <c r="A64" s="59">
        <v>61</v>
      </c>
      <c r="B64" s="4" t="s">
        <v>31</v>
      </c>
      <c r="C64" s="4" t="s">
        <v>32</v>
      </c>
      <c r="D64" s="4" t="s">
        <v>33</v>
      </c>
      <c r="E64" s="3">
        <v>300520</v>
      </c>
      <c r="F64" s="3" t="s">
        <v>700</v>
      </c>
      <c r="G64" s="3" t="s">
        <v>34</v>
      </c>
      <c r="H64" s="3" t="s">
        <v>825</v>
      </c>
      <c r="I64" s="3" t="s">
        <v>475</v>
      </c>
      <c r="J64" s="11"/>
      <c r="K64" s="26" t="s">
        <v>23</v>
      </c>
      <c r="L64" s="3" t="s">
        <v>24</v>
      </c>
      <c r="M64" s="3">
        <v>12</v>
      </c>
      <c r="N64" s="3" t="s">
        <v>25</v>
      </c>
      <c r="O64" s="53">
        <v>2.99</v>
      </c>
      <c r="P64" s="55">
        <f t="shared" si="0"/>
        <v>35.880000000000003</v>
      </c>
      <c r="Q64" s="3" t="s">
        <v>120</v>
      </c>
      <c r="R64" s="11" t="s">
        <v>26</v>
      </c>
      <c r="S64" s="3" t="s">
        <v>480</v>
      </c>
    </row>
    <row r="65" spans="1:19" s="24" customFormat="1" ht="63" x14ac:dyDescent="0.25">
      <c r="A65" s="2">
        <v>62</v>
      </c>
      <c r="B65" s="4" t="s">
        <v>31</v>
      </c>
      <c r="C65" s="4" t="s">
        <v>32</v>
      </c>
      <c r="D65" s="4" t="s">
        <v>33</v>
      </c>
      <c r="E65" s="3">
        <v>300481</v>
      </c>
      <c r="F65" s="3" t="s">
        <v>49</v>
      </c>
      <c r="G65" s="3" t="s">
        <v>34</v>
      </c>
      <c r="H65" s="3" t="s">
        <v>825</v>
      </c>
      <c r="I65" s="3" t="s">
        <v>475</v>
      </c>
      <c r="J65" s="11"/>
      <c r="K65" s="26" t="s">
        <v>23</v>
      </c>
      <c r="L65" s="3" t="s">
        <v>24</v>
      </c>
      <c r="M65" s="3">
        <v>2</v>
      </c>
      <c r="N65" s="3" t="s">
        <v>25</v>
      </c>
      <c r="O65" s="53">
        <v>1.99</v>
      </c>
      <c r="P65" s="55">
        <f t="shared" si="0"/>
        <v>3.98</v>
      </c>
      <c r="Q65" s="3" t="s">
        <v>120</v>
      </c>
      <c r="R65" s="15" t="s">
        <v>37</v>
      </c>
      <c r="S65" s="3" t="s">
        <v>480</v>
      </c>
    </row>
    <row r="66" spans="1:19" s="24" customFormat="1" ht="31.5" x14ac:dyDescent="0.25">
      <c r="A66" s="2">
        <v>63</v>
      </c>
      <c r="B66" s="4" t="s">
        <v>31</v>
      </c>
      <c r="C66" s="4" t="s">
        <v>32</v>
      </c>
      <c r="D66" s="4" t="s">
        <v>33</v>
      </c>
      <c r="E66" s="3">
        <v>300564</v>
      </c>
      <c r="F66" s="3" t="s">
        <v>50</v>
      </c>
      <c r="G66" s="3" t="s">
        <v>34</v>
      </c>
      <c r="H66" s="3" t="s">
        <v>825</v>
      </c>
      <c r="I66" s="3" t="s">
        <v>475</v>
      </c>
      <c r="J66" s="11"/>
      <c r="K66" s="26" t="s">
        <v>23</v>
      </c>
      <c r="L66" s="3" t="s">
        <v>24</v>
      </c>
      <c r="M66" s="3">
        <v>2</v>
      </c>
      <c r="N66" s="3" t="s">
        <v>25</v>
      </c>
      <c r="O66" s="53">
        <v>6.68</v>
      </c>
      <c r="P66" s="55">
        <f t="shared" si="0"/>
        <v>13.36</v>
      </c>
      <c r="Q66" s="3" t="s">
        <v>120</v>
      </c>
      <c r="R66" s="11" t="s">
        <v>37</v>
      </c>
      <c r="S66" s="3" t="s">
        <v>480</v>
      </c>
    </row>
    <row r="67" spans="1:19" s="24" customFormat="1" ht="31.5" x14ac:dyDescent="0.25">
      <c r="A67" s="2">
        <v>64</v>
      </c>
      <c r="B67" s="4" t="s">
        <v>31</v>
      </c>
      <c r="C67" s="4" t="s">
        <v>32</v>
      </c>
      <c r="D67" s="4" t="s">
        <v>33</v>
      </c>
      <c r="E67" s="3">
        <v>300242</v>
      </c>
      <c r="F67" s="3" t="s">
        <v>701</v>
      </c>
      <c r="G67" s="3" t="s">
        <v>34</v>
      </c>
      <c r="H67" s="3" t="s">
        <v>825</v>
      </c>
      <c r="I67" s="3" t="s">
        <v>475</v>
      </c>
      <c r="J67" s="11"/>
      <c r="K67" s="26" t="s">
        <v>23</v>
      </c>
      <c r="L67" s="3" t="s">
        <v>24</v>
      </c>
      <c r="M67" s="3">
        <v>15</v>
      </c>
      <c r="N67" s="3" t="s">
        <v>25</v>
      </c>
      <c r="O67" s="53">
        <v>3.6</v>
      </c>
      <c r="P67" s="55">
        <f t="shared" si="0"/>
        <v>54</v>
      </c>
      <c r="Q67" s="3" t="s">
        <v>120</v>
      </c>
      <c r="R67" s="15" t="s">
        <v>26</v>
      </c>
      <c r="S67" s="3" t="s">
        <v>480</v>
      </c>
    </row>
    <row r="68" spans="1:19" s="24" customFormat="1" ht="31.5" x14ac:dyDescent="0.25">
      <c r="A68" s="59">
        <v>65</v>
      </c>
      <c r="B68" s="4" t="s">
        <v>31</v>
      </c>
      <c r="C68" s="4" t="s">
        <v>32</v>
      </c>
      <c r="D68" s="4" t="s">
        <v>33</v>
      </c>
      <c r="E68" s="3">
        <v>300521</v>
      </c>
      <c r="F68" s="3" t="s">
        <v>702</v>
      </c>
      <c r="G68" s="3" t="s">
        <v>34</v>
      </c>
      <c r="H68" s="3" t="s">
        <v>825</v>
      </c>
      <c r="I68" s="3" t="s">
        <v>475</v>
      </c>
      <c r="J68" s="11"/>
      <c r="K68" s="26" t="s">
        <v>23</v>
      </c>
      <c r="L68" s="3" t="s">
        <v>24</v>
      </c>
      <c r="M68" s="3">
        <v>15</v>
      </c>
      <c r="N68" s="3" t="s">
        <v>25</v>
      </c>
      <c r="O68" s="53">
        <v>3.72</v>
      </c>
      <c r="P68" s="55">
        <f t="shared" si="0"/>
        <v>55.800000000000004</v>
      </c>
      <c r="Q68" s="3" t="s">
        <v>120</v>
      </c>
      <c r="R68" s="11" t="s">
        <v>26</v>
      </c>
      <c r="S68" s="3" t="s">
        <v>480</v>
      </c>
    </row>
    <row r="69" spans="1:19" s="24" customFormat="1" ht="47.25" x14ac:dyDescent="0.25">
      <c r="A69" s="59">
        <v>66</v>
      </c>
      <c r="B69" s="4" t="s">
        <v>31</v>
      </c>
      <c r="C69" s="4" t="s">
        <v>32</v>
      </c>
      <c r="D69" s="4" t="s">
        <v>33</v>
      </c>
      <c r="E69" s="3">
        <v>300409</v>
      </c>
      <c r="F69" s="3" t="s">
        <v>51</v>
      </c>
      <c r="G69" s="3" t="s">
        <v>34</v>
      </c>
      <c r="H69" s="3" t="s">
        <v>825</v>
      </c>
      <c r="I69" s="3" t="s">
        <v>475</v>
      </c>
      <c r="J69" s="11"/>
      <c r="K69" s="26" t="s">
        <v>23</v>
      </c>
      <c r="L69" s="3" t="s">
        <v>24</v>
      </c>
      <c r="M69" s="3">
        <v>5</v>
      </c>
      <c r="N69" s="3" t="s">
        <v>25</v>
      </c>
      <c r="O69" s="53">
        <v>9.6999999999999993</v>
      </c>
      <c r="P69" s="55">
        <f t="shared" si="0"/>
        <v>48.5</v>
      </c>
      <c r="Q69" s="3" t="s">
        <v>120</v>
      </c>
      <c r="R69" s="11" t="s">
        <v>37</v>
      </c>
      <c r="S69" s="3" t="s">
        <v>480</v>
      </c>
    </row>
    <row r="70" spans="1:19" s="24" customFormat="1" ht="31.5" x14ac:dyDescent="0.25">
      <c r="A70" s="2">
        <v>67</v>
      </c>
      <c r="B70" s="4" t="s">
        <v>31</v>
      </c>
      <c r="C70" s="4" t="s">
        <v>32</v>
      </c>
      <c r="D70" s="4" t="s">
        <v>33</v>
      </c>
      <c r="E70" s="3">
        <v>300303</v>
      </c>
      <c r="F70" s="3" t="s">
        <v>52</v>
      </c>
      <c r="G70" s="3" t="s">
        <v>34</v>
      </c>
      <c r="H70" s="3" t="s">
        <v>825</v>
      </c>
      <c r="I70" s="3" t="s">
        <v>475</v>
      </c>
      <c r="J70" s="11"/>
      <c r="K70" s="26" t="s">
        <v>23</v>
      </c>
      <c r="L70" s="3" t="s">
        <v>24</v>
      </c>
      <c r="M70" s="3">
        <v>2</v>
      </c>
      <c r="N70" s="3" t="s">
        <v>35</v>
      </c>
      <c r="O70" s="53">
        <v>4.79</v>
      </c>
      <c r="P70" s="55">
        <f t="shared" ref="P70:P133" si="1">O70*M70</f>
        <v>9.58</v>
      </c>
      <c r="Q70" s="3" t="s">
        <v>120</v>
      </c>
      <c r="R70" s="11" t="s">
        <v>37</v>
      </c>
      <c r="S70" s="3" t="s">
        <v>480</v>
      </c>
    </row>
    <row r="71" spans="1:19" s="24" customFormat="1" ht="47.25" x14ac:dyDescent="0.25">
      <c r="A71" s="2">
        <v>68</v>
      </c>
      <c r="B71" s="4" t="s">
        <v>31</v>
      </c>
      <c r="C71" s="4" t="s">
        <v>32</v>
      </c>
      <c r="D71" s="4" t="s">
        <v>33</v>
      </c>
      <c r="E71" s="3">
        <v>300126</v>
      </c>
      <c r="F71" s="3" t="s">
        <v>53</v>
      </c>
      <c r="G71" s="3" t="s">
        <v>34</v>
      </c>
      <c r="H71" s="3" t="s">
        <v>825</v>
      </c>
      <c r="I71" s="3" t="s">
        <v>475</v>
      </c>
      <c r="J71" s="11"/>
      <c r="K71" s="26" t="s">
        <v>23</v>
      </c>
      <c r="L71" s="3" t="s">
        <v>24</v>
      </c>
      <c r="M71" s="3">
        <v>150</v>
      </c>
      <c r="N71" s="3" t="s">
        <v>25</v>
      </c>
      <c r="O71" s="53">
        <v>0.5</v>
      </c>
      <c r="P71" s="55">
        <f t="shared" si="1"/>
        <v>75</v>
      </c>
      <c r="Q71" s="3" t="s">
        <v>120</v>
      </c>
      <c r="R71" s="15" t="s">
        <v>37</v>
      </c>
      <c r="S71" s="3" t="s">
        <v>480</v>
      </c>
    </row>
    <row r="72" spans="1:19" s="24" customFormat="1" ht="31.5" x14ac:dyDescent="0.25">
      <c r="A72" s="2">
        <v>69</v>
      </c>
      <c r="B72" s="4" t="s">
        <v>31</v>
      </c>
      <c r="C72" s="4" t="s">
        <v>32</v>
      </c>
      <c r="D72" s="4" t="s">
        <v>33</v>
      </c>
      <c r="E72" s="3">
        <v>300254</v>
      </c>
      <c r="F72" s="3" t="s">
        <v>54</v>
      </c>
      <c r="G72" s="3" t="s">
        <v>34</v>
      </c>
      <c r="H72" s="3" t="s">
        <v>825</v>
      </c>
      <c r="I72" s="3" t="s">
        <v>475</v>
      </c>
      <c r="J72" s="11"/>
      <c r="K72" s="26" t="s">
        <v>23</v>
      </c>
      <c r="L72" s="3" t="s">
        <v>24</v>
      </c>
      <c r="M72" s="3">
        <v>100</v>
      </c>
      <c r="N72" s="3" t="s">
        <v>25</v>
      </c>
      <c r="O72" s="53">
        <v>0.6</v>
      </c>
      <c r="P72" s="55">
        <f t="shared" si="1"/>
        <v>60</v>
      </c>
      <c r="Q72" s="3" t="s">
        <v>120</v>
      </c>
      <c r="R72" s="15" t="s">
        <v>37</v>
      </c>
      <c r="S72" s="3" t="s">
        <v>480</v>
      </c>
    </row>
    <row r="73" spans="1:19" s="24" customFormat="1" ht="31.5" x14ac:dyDescent="0.25">
      <c r="A73" s="59">
        <v>70</v>
      </c>
      <c r="B73" s="4" t="s">
        <v>31</v>
      </c>
      <c r="C73" s="4" t="s">
        <v>32</v>
      </c>
      <c r="D73" s="4" t="s">
        <v>33</v>
      </c>
      <c r="E73" s="3">
        <v>300252</v>
      </c>
      <c r="F73" s="3" t="s">
        <v>55</v>
      </c>
      <c r="G73" s="3" t="s">
        <v>34</v>
      </c>
      <c r="H73" s="3" t="s">
        <v>825</v>
      </c>
      <c r="I73" s="3" t="s">
        <v>475</v>
      </c>
      <c r="J73" s="11"/>
      <c r="K73" s="26" t="s">
        <v>23</v>
      </c>
      <c r="L73" s="3" t="s">
        <v>24</v>
      </c>
      <c r="M73" s="3">
        <v>400</v>
      </c>
      <c r="N73" s="3" t="s">
        <v>25</v>
      </c>
      <c r="O73" s="53">
        <v>0.32</v>
      </c>
      <c r="P73" s="55">
        <f t="shared" si="1"/>
        <v>128</v>
      </c>
      <c r="Q73" s="3" t="s">
        <v>120</v>
      </c>
      <c r="R73" s="11" t="s">
        <v>37</v>
      </c>
      <c r="S73" s="3" t="s">
        <v>480</v>
      </c>
    </row>
    <row r="74" spans="1:19" s="24" customFormat="1" ht="31.5" x14ac:dyDescent="0.25">
      <c r="A74" s="59">
        <v>71</v>
      </c>
      <c r="B74" s="4" t="s">
        <v>31</v>
      </c>
      <c r="C74" s="4" t="s">
        <v>32</v>
      </c>
      <c r="D74" s="4" t="s">
        <v>33</v>
      </c>
      <c r="E74" s="3">
        <v>300321</v>
      </c>
      <c r="F74" s="3" t="s">
        <v>56</v>
      </c>
      <c r="G74" s="3" t="s">
        <v>34</v>
      </c>
      <c r="H74" s="3" t="s">
        <v>825</v>
      </c>
      <c r="I74" s="3" t="s">
        <v>475</v>
      </c>
      <c r="J74" s="11"/>
      <c r="K74" s="26" t="s">
        <v>23</v>
      </c>
      <c r="L74" s="3" t="s">
        <v>24</v>
      </c>
      <c r="M74" s="3">
        <v>100</v>
      </c>
      <c r="N74" s="3" t="s">
        <v>25</v>
      </c>
      <c r="O74" s="53">
        <v>0.39</v>
      </c>
      <c r="P74" s="55">
        <f t="shared" si="1"/>
        <v>39</v>
      </c>
      <c r="Q74" s="3" t="s">
        <v>120</v>
      </c>
      <c r="R74" s="11" t="s">
        <v>37</v>
      </c>
      <c r="S74" s="3" t="s">
        <v>480</v>
      </c>
    </row>
    <row r="75" spans="1:19" s="24" customFormat="1" ht="31.5" x14ac:dyDescent="0.25">
      <c r="A75" s="2">
        <v>72</v>
      </c>
      <c r="B75" s="4" t="s">
        <v>31</v>
      </c>
      <c r="C75" s="4" t="s">
        <v>32</v>
      </c>
      <c r="D75" s="4" t="s">
        <v>33</v>
      </c>
      <c r="E75" s="3">
        <v>300322</v>
      </c>
      <c r="F75" s="3" t="s">
        <v>57</v>
      </c>
      <c r="G75" s="3" t="s">
        <v>34</v>
      </c>
      <c r="H75" s="3" t="s">
        <v>825</v>
      </c>
      <c r="I75" s="3" t="s">
        <v>475</v>
      </c>
      <c r="J75" s="11"/>
      <c r="K75" s="26" t="s">
        <v>23</v>
      </c>
      <c r="L75" s="3" t="s">
        <v>24</v>
      </c>
      <c r="M75" s="3">
        <v>2000</v>
      </c>
      <c r="N75" s="3" t="s">
        <v>25</v>
      </c>
      <c r="O75" s="53">
        <v>0.28999999999999998</v>
      </c>
      <c r="P75" s="55">
        <f t="shared" si="1"/>
        <v>580</v>
      </c>
      <c r="Q75" s="3" t="s">
        <v>120</v>
      </c>
      <c r="R75" s="11" t="s">
        <v>26</v>
      </c>
      <c r="S75" s="3" t="s">
        <v>480</v>
      </c>
    </row>
    <row r="76" spans="1:19" s="24" customFormat="1" ht="31.5" x14ac:dyDescent="0.25">
      <c r="A76" s="2">
        <v>73</v>
      </c>
      <c r="B76" s="4" t="s">
        <v>31</v>
      </c>
      <c r="C76" s="4" t="s">
        <v>32</v>
      </c>
      <c r="D76" s="4" t="s">
        <v>33</v>
      </c>
      <c r="E76" s="3">
        <v>300025</v>
      </c>
      <c r="F76" s="3" t="s">
        <v>58</v>
      </c>
      <c r="G76" s="3" t="s">
        <v>34</v>
      </c>
      <c r="H76" s="3" t="s">
        <v>825</v>
      </c>
      <c r="I76" s="3" t="s">
        <v>475</v>
      </c>
      <c r="J76" s="11"/>
      <c r="K76" s="26" t="s">
        <v>23</v>
      </c>
      <c r="L76" s="3" t="s">
        <v>24</v>
      </c>
      <c r="M76" s="3">
        <v>700</v>
      </c>
      <c r="N76" s="3" t="s">
        <v>25</v>
      </c>
      <c r="O76" s="53">
        <v>0.45</v>
      </c>
      <c r="P76" s="55">
        <f t="shared" si="1"/>
        <v>315</v>
      </c>
      <c r="Q76" s="3" t="s">
        <v>120</v>
      </c>
      <c r="R76" s="11" t="s">
        <v>26</v>
      </c>
      <c r="S76" s="3" t="s">
        <v>480</v>
      </c>
    </row>
    <row r="77" spans="1:19" s="24" customFormat="1" ht="31.5" x14ac:dyDescent="0.25">
      <c r="A77" s="2">
        <v>74</v>
      </c>
      <c r="B77" s="4" t="s">
        <v>31</v>
      </c>
      <c r="C77" s="4" t="s">
        <v>32</v>
      </c>
      <c r="D77" s="4" t="s">
        <v>33</v>
      </c>
      <c r="E77" s="3">
        <v>300310</v>
      </c>
      <c r="F77" s="3" t="s">
        <v>703</v>
      </c>
      <c r="G77" s="3" t="s">
        <v>34</v>
      </c>
      <c r="H77" s="3" t="s">
        <v>825</v>
      </c>
      <c r="I77" s="3" t="s">
        <v>475</v>
      </c>
      <c r="J77" s="11"/>
      <c r="K77" s="26" t="s">
        <v>23</v>
      </c>
      <c r="L77" s="3" t="s">
        <v>24</v>
      </c>
      <c r="M77" s="3">
        <v>10</v>
      </c>
      <c r="N77" s="3" t="s">
        <v>25</v>
      </c>
      <c r="O77" s="53">
        <v>2.4900000000000002</v>
      </c>
      <c r="P77" s="55">
        <f t="shared" si="1"/>
        <v>24.900000000000002</v>
      </c>
      <c r="Q77" s="3" t="s">
        <v>120</v>
      </c>
      <c r="R77" s="11" t="s">
        <v>26</v>
      </c>
      <c r="S77" s="3" t="s">
        <v>480</v>
      </c>
    </row>
    <row r="78" spans="1:19" s="24" customFormat="1" ht="31.5" x14ac:dyDescent="0.25">
      <c r="A78" s="59">
        <v>75</v>
      </c>
      <c r="B78" s="4" t="s">
        <v>31</v>
      </c>
      <c r="C78" s="4" t="s">
        <v>32</v>
      </c>
      <c r="D78" s="4" t="s">
        <v>33</v>
      </c>
      <c r="E78" s="3">
        <v>300449</v>
      </c>
      <c r="F78" s="3" t="s">
        <v>59</v>
      </c>
      <c r="G78" s="3" t="s">
        <v>34</v>
      </c>
      <c r="H78" s="3" t="s">
        <v>825</v>
      </c>
      <c r="I78" s="3" t="s">
        <v>475</v>
      </c>
      <c r="J78" s="11"/>
      <c r="K78" s="26" t="s">
        <v>23</v>
      </c>
      <c r="L78" s="3" t="s">
        <v>24</v>
      </c>
      <c r="M78" s="3">
        <v>4</v>
      </c>
      <c r="N78" s="3" t="s">
        <v>25</v>
      </c>
      <c r="O78" s="53">
        <v>28.99</v>
      </c>
      <c r="P78" s="55">
        <f t="shared" si="1"/>
        <v>115.96</v>
      </c>
      <c r="Q78" s="3" t="s">
        <v>120</v>
      </c>
      <c r="R78" s="11" t="s">
        <v>37</v>
      </c>
      <c r="S78" s="3" t="s">
        <v>480</v>
      </c>
    </row>
    <row r="79" spans="1:19" s="24" customFormat="1" ht="47.25" x14ac:dyDescent="0.25">
      <c r="A79" s="59">
        <v>76</v>
      </c>
      <c r="B79" s="4" t="s">
        <v>31</v>
      </c>
      <c r="C79" s="4" t="s">
        <v>32</v>
      </c>
      <c r="D79" s="4" t="s">
        <v>33</v>
      </c>
      <c r="E79" s="3">
        <v>300478</v>
      </c>
      <c r="F79" s="3" t="s">
        <v>817</v>
      </c>
      <c r="G79" s="3" t="s">
        <v>34</v>
      </c>
      <c r="H79" s="3" t="s">
        <v>825</v>
      </c>
      <c r="I79" s="3" t="s">
        <v>475</v>
      </c>
      <c r="J79" s="11"/>
      <c r="K79" s="26" t="s">
        <v>23</v>
      </c>
      <c r="L79" s="3" t="s">
        <v>24</v>
      </c>
      <c r="M79" s="3">
        <v>10</v>
      </c>
      <c r="N79" s="3" t="s">
        <v>25</v>
      </c>
      <c r="O79" s="53">
        <v>39.06</v>
      </c>
      <c r="P79" s="55">
        <f t="shared" si="1"/>
        <v>390.6</v>
      </c>
      <c r="Q79" s="3" t="s">
        <v>120</v>
      </c>
      <c r="R79" s="11" t="s">
        <v>37</v>
      </c>
      <c r="S79" s="3" t="s">
        <v>480</v>
      </c>
    </row>
    <row r="80" spans="1:19" s="24" customFormat="1" ht="63" x14ac:dyDescent="0.25">
      <c r="A80" s="2">
        <v>77</v>
      </c>
      <c r="B80" s="4" t="s">
        <v>31</v>
      </c>
      <c r="C80" s="4" t="s">
        <v>32</v>
      </c>
      <c r="D80" s="4" t="s">
        <v>33</v>
      </c>
      <c r="E80" s="3">
        <v>300309</v>
      </c>
      <c r="F80" s="3" t="s">
        <v>60</v>
      </c>
      <c r="G80" s="3" t="s">
        <v>34</v>
      </c>
      <c r="H80" s="3" t="s">
        <v>825</v>
      </c>
      <c r="I80" s="3" t="s">
        <v>475</v>
      </c>
      <c r="J80" s="11"/>
      <c r="K80" s="26" t="s">
        <v>23</v>
      </c>
      <c r="L80" s="3" t="s">
        <v>24</v>
      </c>
      <c r="M80" s="3">
        <v>10</v>
      </c>
      <c r="N80" s="3" t="s">
        <v>25</v>
      </c>
      <c r="O80" s="53">
        <v>1.49</v>
      </c>
      <c r="P80" s="55">
        <f t="shared" si="1"/>
        <v>14.9</v>
      </c>
      <c r="Q80" s="3" t="s">
        <v>120</v>
      </c>
      <c r="R80" s="15" t="s">
        <v>26</v>
      </c>
      <c r="S80" s="3" t="s">
        <v>480</v>
      </c>
    </row>
    <row r="81" spans="1:19" s="24" customFormat="1" ht="47.25" x14ac:dyDescent="0.25">
      <c r="A81" s="2">
        <v>78</v>
      </c>
      <c r="B81" s="4" t="s">
        <v>31</v>
      </c>
      <c r="C81" s="4" t="s">
        <v>32</v>
      </c>
      <c r="D81" s="4" t="s">
        <v>33</v>
      </c>
      <c r="E81" s="3">
        <v>300312</v>
      </c>
      <c r="F81" s="3" t="s">
        <v>728</v>
      </c>
      <c r="G81" s="3" t="s">
        <v>34</v>
      </c>
      <c r="H81" s="3" t="s">
        <v>825</v>
      </c>
      <c r="I81" s="3" t="s">
        <v>475</v>
      </c>
      <c r="J81" s="11"/>
      <c r="K81" s="26" t="s">
        <v>23</v>
      </c>
      <c r="L81" s="3" t="s">
        <v>24</v>
      </c>
      <c r="M81" s="3">
        <v>4</v>
      </c>
      <c r="N81" s="3" t="s">
        <v>25</v>
      </c>
      <c r="O81" s="53">
        <v>0.99</v>
      </c>
      <c r="P81" s="55">
        <f t="shared" si="1"/>
        <v>3.96</v>
      </c>
      <c r="Q81" s="3" t="s">
        <v>120</v>
      </c>
      <c r="R81" s="11" t="s">
        <v>37</v>
      </c>
      <c r="S81" s="3" t="s">
        <v>480</v>
      </c>
    </row>
    <row r="82" spans="1:19" s="24" customFormat="1" ht="31.5" x14ac:dyDescent="0.25">
      <c r="A82" s="2">
        <v>79</v>
      </c>
      <c r="B82" s="4" t="s">
        <v>31</v>
      </c>
      <c r="C82" s="4" t="s">
        <v>32</v>
      </c>
      <c r="D82" s="4" t="s">
        <v>33</v>
      </c>
      <c r="E82" s="3">
        <v>300311</v>
      </c>
      <c r="F82" s="3" t="s">
        <v>652</v>
      </c>
      <c r="G82" s="3" t="s">
        <v>34</v>
      </c>
      <c r="H82" s="3" t="s">
        <v>825</v>
      </c>
      <c r="I82" s="3" t="s">
        <v>475</v>
      </c>
      <c r="J82" s="11"/>
      <c r="K82" s="26" t="s">
        <v>23</v>
      </c>
      <c r="L82" s="3" t="s">
        <v>24</v>
      </c>
      <c r="M82" s="3">
        <v>15</v>
      </c>
      <c r="N82" s="3" t="s">
        <v>25</v>
      </c>
      <c r="O82" s="53">
        <v>2.4900000000000002</v>
      </c>
      <c r="P82" s="55">
        <f t="shared" si="1"/>
        <v>37.35</v>
      </c>
      <c r="Q82" s="3" t="s">
        <v>120</v>
      </c>
      <c r="R82" s="11" t="s">
        <v>26</v>
      </c>
      <c r="S82" s="3" t="s">
        <v>480</v>
      </c>
    </row>
    <row r="83" spans="1:19" s="24" customFormat="1" ht="47.25" x14ac:dyDescent="0.25">
      <c r="A83" s="59">
        <v>80</v>
      </c>
      <c r="B83" s="4" t="s">
        <v>31</v>
      </c>
      <c r="C83" s="4" t="s">
        <v>32</v>
      </c>
      <c r="D83" s="4" t="s">
        <v>33</v>
      </c>
      <c r="E83" s="3">
        <v>300098</v>
      </c>
      <c r="F83" s="3" t="s">
        <v>704</v>
      </c>
      <c r="G83" s="3" t="s">
        <v>34</v>
      </c>
      <c r="H83" s="3" t="s">
        <v>825</v>
      </c>
      <c r="I83" s="3" t="s">
        <v>475</v>
      </c>
      <c r="J83" s="11"/>
      <c r="K83" s="26" t="s">
        <v>23</v>
      </c>
      <c r="L83" s="3" t="s">
        <v>24</v>
      </c>
      <c r="M83" s="3">
        <v>10</v>
      </c>
      <c r="N83" s="3" t="s">
        <v>25</v>
      </c>
      <c r="O83" s="53">
        <v>4.84</v>
      </c>
      <c r="P83" s="55">
        <f t="shared" si="1"/>
        <v>48.4</v>
      </c>
      <c r="Q83" s="3" t="s">
        <v>120</v>
      </c>
      <c r="R83" s="11" t="s">
        <v>26</v>
      </c>
      <c r="S83" s="3" t="s">
        <v>480</v>
      </c>
    </row>
    <row r="84" spans="1:19" s="24" customFormat="1" ht="31.5" x14ac:dyDescent="0.25">
      <c r="A84" s="59">
        <v>81</v>
      </c>
      <c r="B84" s="4" t="s">
        <v>31</v>
      </c>
      <c r="C84" s="4" t="s">
        <v>32</v>
      </c>
      <c r="D84" s="4" t="s">
        <v>33</v>
      </c>
      <c r="E84" s="3">
        <v>300258</v>
      </c>
      <c r="F84" s="3" t="s">
        <v>653</v>
      </c>
      <c r="G84" s="3" t="s">
        <v>34</v>
      </c>
      <c r="H84" s="3" t="s">
        <v>825</v>
      </c>
      <c r="I84" s="3" t="s">
        <v>475</v>
      </c>
      <c r="J84" s="11"/>
      <c r="K84" s="26" t="s">
        <v>23</v>
      </c>
      <c r="L84" s="3" t="s">
        <v>24</v>
      </c>
      <c r="M84" s="3">
        <v>3</v>
      </c>
      <c r="N84" s="3" t="s">
        <v>25</v>
      </c>
      <c r="O84" s="53">
        <v>4.95</v>
      </c>
      <c r="P84" s="55">
        <f t="shared" si="1"/>
        <v>14.850000000000001</v>
      </c>
      <c r="Q84" s="3" t="s">
        <v>120</v>
      </c>
      <c r="R84" s="15" t="s">
        <v>37</v>
      </c>
      <c r="S84" s="3" t="s">
        <v>480</v>
      </c>
    </row>
    <row r="85" spans="1:19" s="24" customFormat="1" ht="31.5" x14ac:dyDescent="0.25">
      <c r="A85" s="2">
        <v>82</v>
      </c>
      <c r="B85" s="4" t="s">
        <v>31</v>
      </c>
      <c r="C85" s="4" t="s">
        <v>32</v>
      </c>
      <c r="D85" s="4" t="s">
        <v>33</v>
      </c>
      <c r="E85" s="3">
        <v>300261</v>
      </c>
      <c r="F85" s="3" t="s">
        <v>61</v>
      </c>
      <c r="G85" s="3" t="s">
        <v>34</v>
      </c>
      <c r="H85" s="3" t="s">
        <v>825</v>
      </c>
      <c r="I85" s="3" t="s">
        <v>475</v>
      </c>
      <c r="J85" s="11"/>
      <c r="K85" s="26" t="s">
        <v>23</v>
      </c>
      <c r="L85" s="3" t="s">
        <v>24</v>
      </c>
      <c r="M85" s="3">
        <v>10</v>
      </c>
      <c r="N85" s="3" t="s">
        <v>25</v>
      </c>
      <c r="O85" s="53">
        <v>1.82</v>
      </c>
      <c r="P85" s="55">
        <f t="shared" si="1"/>
        <v>18.2</v>
      </c>
      <c r="Q85" s="3" t="s">
        <v>120</v>
      </c>
      <c r="R85" s="15" t="s">
        <v>37</v>
      </c>
      <c r="S85" s="3" t="s">
        <v>480</v>
      </c>
    </row>
    <row r="86" spans="1:19" s="24" customFormat="1" ht="31.5" x14ac:dyDescent="0.25">
      <c r="A86" s="2">
        <v>83</v>
      </c>
      <c r="B86" s="3" t="s">
        <v>31</v>
      </c>
      <c r="C86" s="3" t="s">
        <v>32</v>
      </c>
      <c r="D86" s="3" t="s">
        <v>33</v>
      </c>
      <c r="E86" s="3">
        <v>300315</v>
      </c>
      <c r="F86" s="3" t="s">
        <v>705</v>
      </c>
      <c r="G86" s="3" t="s">
        <v>34</v>
      </c>
      <c r="H86" s="3" t="s">
        <v>825</v>
      </c>
      <c r="I86" s="3" t="s">
        <v>475</v>
      </c>
      <c r="J86" s="11"/>
      <c r="K86" s="26" t="s">
        <v>23</v>
      </c>
      <c r="L86" s="3" t="s">
        <v>24</v>
      </c>
      <c r="M86" s="3">
        <v>35</v>
      </c>
      <c r="N86" s="3" t="s">
        <v>25</v>
      </c>
      <c r="O86" s="53">
        <v>8</v>
      </c>
      <c r="P86" s="55">
        <f t="shared" si="1"/>
        <v>280</v>
      </c>
      <c r="Q86" s="3" t="s">
        <v>120</v>
      </c>
      <c r="R86" s="11" t="s">
        <v>26</v>
      </c>
      <c r="S86" s="3" t="s">
        <v>480</v>
      </c>
    </row>
    <row r="87" spans="1:19" s="24" customFormat="1" ht="47.25" x14ac:dyDescent="0.25">
      <c r="A87" s="2">
        <v>84</v>
      </c>
      <c r="B87" s="3" t="s">
        <v>31</v>
      </c>
      <c r="C87" s="3" t="s">
        <v>32</v>
      </c>
      <c r="D87" s="3" t="s">
        <v>33</v>
      </c>
      <c r="E87" s="3">
        <v>300175</v>
      </c>
      <c r="F87" s="3" t="s">
        <v>62</v>
      </c>
      <c r="G87" s="3" t="s">
        <v>34</v>
      </c>
      <c r="H87" s="3" t="s">
        <v>825</v>
      </c>
      <c r="I87" s="3" t="s">
        <v>475</v>
      </c>
      <c r="J87" s="11"/>
      <c r="K87" s="26" t="s">
        <v>23</v>
      </c>
      <c r="L87" s="3" t="s">
        <v>24</v>
      </c>
      <c r="M87" s="3">
        <v>100</v>
      </c>
      <c r="N87" s="3" t="s">
        <v>47</v>
      </c>
      <c r="O87" s="53">
        <v>2.1</v>
      </c>
      <c r="P87" s="55">
        <f t="shared" si="1"/>
        <v>210</v>
      </c>
      <c r="Q87" s="3" t="s">
        <v>120</v>
      </c>
      <c r="R87" s="11" t="s">
        <v>26</v>
      </c>
      <c r="S87" s="3" t="s">
        <v>480</v>
      </c>
    </row>
    <row r="88" spans="1:19" s="24" customFormat="1" ht="31.5" x14ac:dyDescent="0.25">
      <c r="A88" s="59">
        <v>85</v>
      </c>
      <c r="B88" s="3" t="s">
        <v>31</v>
      </c>
      <c r="C88" s="3" t="s">
        <v>32</v>
      </c>
      <c r="D88" s="3" t="s">
        <v>33</v>
      </c>
      <c r="E88" s="3">
        <v>300497</v>
      </c>
      <c r="F88" s="3" t="s">
        <v>706</v>
      </c>
      <c r="G88" s="3" t="s">
        <v>34</v>
      </c>
      <c r="H88" s="3" t="s">
        <v>825</v>
      </c>
      <c r="I88" s="3" t="s">
        <v>475</v>
      </c>
      <c r="J88" s="11"/>
      <c r="K88" s="26" t="s">
        <v>23</v>
      </c>
      <c r="L88" s="3" t="s">
        <v>24</v>
      </c>
      <c r="M88" s="3">
        <v>20</v>
      </c>
      <c r="N88" s="3" t="s">
        <v>35</v>
      </c>
      <c r="O88" s="53">
        <v>9.81</v>
      </c>
      <c r="P88" s="55">
        <f t="shared" si="1"/>
        <v>196.20000000000002</v>
      </c>
      <c r="Q88" s="3" t="s">
        <v>120</v>
      </c>
      <c r="R88" s="15" t="s">
        <v>26</v>
      </c>
      <c r="S88" s="3" t="s">
        <v>480</v>
      </c>
    </row>
    <row r="89" spans="1:19" s="24" customFormat="1" ht="31.5" x14ac:dyDescent="0.25">
      <c r="A89" s="59">
        <v>86</v>
      </c>
      <c r="B89" s="4" t="s">
        <v>31</v>
      </c>
      <c r="C89" s="4" t="s">
        <v>32</v>
      </c>
      <c r="D89" s="4" t="s">
        <v>33</v>
      </c>
      <c r="E89" s="3">
        <v>300177</v>
      </c>
      <c r="F89" s="3" t="s">
        <v>707</v>
      </c>
      <c r="G89" s="3" t="s">
        <v>34</v>
      </c>
      <c r="H89" s="3" t="s">
        <v>825</v>
      </c>
      <c r="I89" s="3" t="s">
        <v>475</v>
      </c>
      <c r="J89" s="11"/>
      <c r="K89" s="26" t="s">
        <v>23</v>
      </c>
      <c r="L89" s="3" t="s">
        <v>24</v>
      </c>
      <c r="M89" s="3">
        <v>40</v>
      </c>
      <c r="N89" s="3" t="s">
        <v>25</v>
      </c>
      <c r="O89" s="53">
        <v>0.76</v>
      </c>
      <c r="P89" s="55">
        <f t="shared" si="1"/>
        <v>30.4</v>
      </c>
      <c r="Q89" s="3" t="s">
        <v>120</v>
      </c>
      <c r="R89" s="11" t="s">
        <v>26</v>
      </c>
      <c r="S89" s="3" t="s">
        <v>480</v>
      </c>
    </row>
    <row r="90" spans="1:19" s="24" customFormat="1" ht="63" x14ac:dyDescent="0.25">
      <c r="A90" s="2">
        <v>87</v>
      </c>
      <c r="B90" s="4" t="s">
        <v>31</v>
      </c>
      <c r="C90" s="4" t="s">
        <v>32</v>
      </c>
      <c r="D90" s="4" t="s">
        <v>33</v>
      </c>
      <c r="E90" s="3">
        <v>300264</v>
      </c>
      <c r="F90" s="3" t="s">
        <v>708</v>
      </c>
      <c r="G90" s="3" t="s">
        <v>34</v>
      </c>
      <c r="H90" s="3" t="s">
        <v>825</v>
      </c>
      <c r="I90" s="3" t="s">
        <v>475</v>
      </c>
      <c r="J90" s="11"/>
      <c r="K90" s="26" t="s">
        <v>23</v>
      </c>
      <c r="L90" s="3" t="s">
        <v>24</v>
      </c>
      <c r="M90" s="3">
        <v>4</v>
      </c>
      <c r="N90" s="3" t="s">
        <v>25</v>
      </c>
      <c r="O90" s="53">
        <v>3.79</v>
      </c>
      <c r="P90" s="55">
        <f t="shared" si="1"/>
        <v>15.16</v>
      </c>
      <c r="Q90" s="3" t="s">
        <v>120</v>
      </c>
      <c r="R90" s="11" t="s">
        <v>37</v>
      </c>
      <c r="S90" s="3" t="s">
        <v>480</v>
      </c>
    </row>
    <row r="91" spans="1:19" s="24" customFormat="1" ht="63" x14ac:dyDescent="0.25">
      <c r="A91" s="2">
        <v>88</v>
      </c>
      <c r="B91" s="4" t="s">
        <v>31</v>
      </c>
      <c r="C91" s="4" t="s">
        <v>32</v>
      </c>
      <c r="D91" s="4" t="s">
        <v>33</v>
      </c>
      <c r="E91" s="3">
        <v>300265</v>
      </c>
      <c r="F91" s="3" t="s">
        <v>709</v>
      </c>
      <c r="G91" s="3" t="s">
        <v>34</v>
      </c>
      <c r="H91" s="3" t="s">
        <v>825</v>
      </c>
      <c r="I91" s="3" t="s">
        <v>475</v>
      </c>
      <c r="J91" s="11"/>
      <c r="K91" s="26" t="s">
        <v>23</v>
      </c>
      <c r="L91" s="3" t="s">
        <v>24</v>
      </c>
      <c r="M91" s="3">
        <v>20</v>
      </c>
      <c r="N91" s="3" t="s">
        <v>25</v>
      </c>
      <c r="O91" s="53">
        <v>3.5</v>
      </c>
      <c r="P91" s="55">
        <f t="shared" si="1"/>
        <v>70</v>
      </c>
      <c r="Q91" s="3" t="s">
        <v>120</v>
      </c>
      <c r="R91" s="15" t="s">
        <v>26</v>
      </c>
      <c r="S91" s="3" t="s">
        <v>480</v>
      </c>
    </row>
    <row r="92" spans="1:19" s="24" customFormat="1" ht="31.5" x14ac:dyDescent="0.25">
      <c r="A92" s="2">
        <v>89</v>
      </c>
      <c r="B92" s="4" t="s">
        <v>31</v>
      </c>
      <c r="C92" s="4" t="s">
        <v>32</v>
      </c>
      <c r="D92" s="4" t="s">
        <v>33</v>
      </c>
      <c r="E92" s="3">
        <v>300178</v>
      </c>
      <c r="F92" s="3" t="s">
        <v>63</v>
      </c>
      <c r="G92" s="3" t="s">
        <v>34</v>
      </c>
      <c r="H92" s="3" t="s">
        <v>825</v>
      </c>
      <c r="I92" s="3" t="s">
        <v>475</v>
      </c>
      <c r="J92" s="11"/>
      <c r="K92" s="26" t="s">
        <v>23</v>
      </c>
      <c r="L92" s="3" t="s">
        <v>24</v>
      </c>
      <c r="M92" s="3">
        <v>5</v>
      </c>
      <c r="N92" s="3" t="s">
        <v>25</v>
      </c>
      <c r="O92" s="53">
        <v>11.14</v>
      </c>
      <c r="P92" s="55">
        <f t="shared" si="1"/>
        <v>55.7</v>
      </c>
      <c r="Q92" s="3" t="s">
        <v>120</v>
      </c>
      <c r="R92" s="11" t="s">
        <v>37</v>
      </c>
      <c r="S92" s="3" t="s">
        <v>480</v>
      </c>
    </row>
    <row r="93" spans="1:19" s="24" customFormat="1" ht="31.5" x14ac:dyDescent="0.25">
      <c r="A93" s="59">
        <v>90</v>
      </c>
      <c r="B93" s="4" t="s">
        <v>31</v>
      </c>
      <c r="C93" s="4" t="s">
        <v>32</v>
      </c>
      <c r="D93" s="4" t="s">
        <v>33</v>
      </c>
      <c r="E93" s="3">
        <v>300184</v>
      </c>
      <c r="F93" s="3" t="s">
        <v>730</v>
      </c>
      <c r="G93" s="3" t="s">
        <v>34</v>
      </c>
      <c r="H93" s="3" t="s">
        <v>825</v>
      </c>
      <c r="I93" s="3" t="s">
        <v>475</v>
      </c>
      <c r="J93" s="11"/>
      <c r="K93" s="26" t="s">
        <v>23</v>
      </c>
      <c r="L93" s="3" t="s">
        <v>24</v>
      </c>
      <c r="M93" s="3">
        <v>48</v>
      </c>
      <c r="N93" s="3" t="s">
        <v>25</v>
      </c>
      <c r="O93" s="53">
        <v>0.89</v>
      </c>
      <c r="P93" s="55">
        <f t="shared" si="1"/>
        <v>42.72</v>
      </c>
      <c r="Q93" s="3" t="s">
        <v>120</v>
      </c>
      <c r="R93" s="15" t="s">
        <v>26</v>
      </c>
      <c r="S93" s="3" t="s">
        <v>480</v>
      </c>
    </row>
    <row r="94" spans="1:19" s="24" customFormat="1" ht="31.5" x14ac:dyDescent="0.25">
      <c r="A94" s="59">
        <v>91</v>
      </c>
      <c r="B94" s="4" t="s">
        <v>31</v>
      </c>
      <c r="C94" s="4" t="s">
        <v>32</v>
      </c>
      <c r="D94" s="4" t="s">
        <v>33</v>
      </c>
      <c r="E94" s="3">
        <v>300446</v>
      </c>
      <c r="F94" s="3" t="s">
        <v>729</v>
      </c>
      <c r="G94" s="3" t="s">
        <v>34</v>
      </c>
      <c r="H94" s="3" t="s">
        <v>825</v>
      </c>
      <c r="I94" s="3" t="s">
        <v>475</v>
      </c>
      <c r="J94" s="11"/>
      <c r="K94" s="26" t="s">
        <v>23</v>
      </c>
      <c r="L94" s="3" t="s">
        <v>24</v>
      </c>
      <c r="M94" s="3">
        <v>36</v>
      </c>
      <c r="N94" s="3" t="s">
        <v>25</v>
      </c>
      <c r="O94" s="53">
        <v>0.88</v>
      </c>
      <c r="P94" s="55">
        <f t="shared" si="1"/>
        <v>31.68</v>
      </c>
      <c r="Q94" s="3" t="s">
        <v>120</v>
      </c>
      <c r="R94" s="11" t="s">
        <v>26</v>
      </c>
      <c r="S94" s="3" t="s">
        <v>480</v>
      </c>
    </row>
    <row r="95" spans="1:19" s="24" customFormat="1" ht="47.25" x14ac:dyDescent="0.25">
      <c r="A95" s="2">
        <v>92</v>
      </c>
      <c r="B95" s="3" t="s">
        <v>31</v>
      </c>
      <c r="C95" s="3" t="s">
        <v>32</v>
      </c>
      <c r="D95" s="3" t="s">
        <v>33</v>
      </c>
      <c r="E95" s="3">
        <v>300528</v>
      </c>
      <c r="F95" s="3" t="s">
        <v>64</v>
      </c>
      <c r="G95" s="3" t="s">
        <v>34</v>
      </c>
      <c r="H95" s="3" t="s">
        <v>825</v>
      </c>
      <c r="I95" s="3" t="s">
        <v>475</v>
      </c>
      <c r="J95" s="11"/>
      <c r="K95" s="26" t="s">
        <v>23</v>
      </c>
      <c r="L95" s="3" t="s">
        <v>24</v>
      </c>
      <c r="M95" s="3">
        <v>30</v>
      </c>
      <c r="N95" s="3" t="s">
        <v>25</v>
      </c>
      <c r="O95" s="53">
        <v>3.7</v>
      </c>
      <c r="P95" s="55">
        <f t="shared" si="1"/>
        <v>111</v>
      </c>
      <c r="Q95" s="3" t="s">
        <v>120</v>
      </c>
      <c r="R95" s="11" t="s">
        <v>26</v>
      </c>
      <c r="S95" s="3" t="s">
        <v>480</v>
      </c>
    </row>
    <row r="96" spans="1:19" s="24" customFormat="1" ht="47.25" x14ac:dyDescent="0.25">
      <c r="A96" s="2">
        <v>93</v>
      </c>
      <c r="B96" s="3" t="s">
        <v>31</v>
      </c>
      <c r="C96" s="3" t="s">
        <v>32</v>
      </c>
      <c r="D96" s="3" t="s">
        <v>33</v>
      </c>
      <c r="E96" s="3">
        <v>300535</v>
      </c>
      <c r="F96" s="3" t="s">
        <v>654</v>
      </c>
      <c r="G96" s="3" t="s">
        <v>34</v>
      </c>
      <c r="H96" s="3" t="s">
        <v>825</v>
      </c>
      <c r="I96" s="3" t="s">
        <v>475</v>
      </c>
      <c r="J96" s="11"/>
      <c r="K96" s="26" t="s">
        <v>23</v>
      </c>
      <c r="L96" s="3" t="s">
        <v>24</v>
      </c>
      <c r="M96" s="3">
        <v>5</v>
      </c>
      <c r="N96" s="3" t="s">
        <v>25</v>
      </c>
      <c r="O96" s="53">
        <v>1.99</v>
      </c>
      <c r="P96" s="55">
        <f t="shared" si="1"/>
        <v>9.9499999999999993</v>
      </c>
      <c r="Q96" s="3" t="s">
        <v>120</v>
      </c>
      <c r="R96" s="11" t="s">
        <v>37</v>
      </c>
      <c r="S96" s="3" t="s">
        <v>480</v>
      </c>
    </row>
    <row r="97" spans="1:19" s="24" customFormat="1" ht="47.25" x14ac:dyDescent="0.25">
      <c r="A97" s="2">
        <v>94</v>
      </c>
      <c r="B97" s="3" t="s">
        <v>31</v>
      </c>
      <c r="C97" s="3" t="s">
        <v>32</v>
      </c>
      <c r="D97" s="3" t="s">
        <v>33</v>
      </c>
      <c r="E97" s="3">
        <v>300273</v>
      </c>
      <c r="F97" s="3" t="s">
        <v>65</v>
      </c>
      <c r="G97" s="3" t="s">
        <v>34</v>
      </c>
      <c r="H97" s="3" t="s">
        <v>825</v>
      </c>
      <c r="I97" s="3" t="s">
        <v>475</v>
      </c>
      <c r="J97" s="11"/>
      <c r="K97" s="26" t="s">
        <v>23</v>
      </c>
      <c r="L97" s="3" t="s">
        <v>24</v>
      </c>
      <c r="M97" s="3">
        <v>2</v>
      </c>
      <c r="N97" s="3" t="s">
        <v>35</v>
      </c>
      <c r="O97" s="53">
        <v>14.66</v>
      </c>
      <c r="P97" s="55">
        <f t="shared" si="1"/>
        <v>29.32</v>
      </c>
      <c r="Q97" s="3" t="s">
        <v>120</v>
      </c>
      <c r="R97" s="11" t="s">
        <v>37</v>
      </c>
      <c r="S97" s="3" t="s">
        <v>480</v>
      </c>
    </row>
    <row r="98" spans="1:19" s="24" customFormat="1" ht="47.25" x14ac:dyDescent="0.25">
      <c r="A98" s="59">
        <v>95</v>
      </c>
      <c r="B98" s="3" t="s">
        <v>31</v>
      </c>
      <c r="C98" s="3" t="s">
        <v>32</v>
      </c>
      <c r="D98" s="3" t="s">
        <v>33</v>
      </c>
      <c r="E98" s="3">
        <v>300006</v>
      </c>
      <c r="F98" s="3" t="s">
        <v>710</v>
      </c>
      <c r="G98" s="3" t="s">
        <v>34</v>
      </c>
      <c r="H98" s="3" t="s">
        <v>825</v>
      </c>
      <c r="I98" s="3" t="s">
        <v>475</v>
      </c>
      <c r="J98" s="11"/>
      <c r="K98" s="26" t="s">
        <v>23</v>
      </c>
      <c r="L98" s="3" t="s">
        <v>24</v>
      </c>
      <c r="M98" s="3">
        <v>430</v>
      </c>
      <c r="N98" s="3" t="s">
        <v>35</v>
      </c>
      <c r="O98" s="53">
        <v>19.989999999999998</v>
      </c>
      <c r="P98" s="55">
        <f t="shared" si="1"/>
        <v>8595.6999999999989</v>
      </c>
      <c r="Q98" s="3" t="s">
        <v>120</v>
      </c>
      <c r="R98" s="11" t="s">
        <v>26</v>
      </c>
      <c r="S98" s="3" t="s">
        <v>480</v>
      </c>
    </row>
    <row r="99" spans="1:19" s="24" customFormat="1" ht="31.5" x14ac:dyDescent="0.25">
      <c r="A99" s="59">
        <v>96</v>
      </c>
      <c r="B99" s="3" t="s">
        <v>31</v>
      </c>
      <c r="C99" s="3" t="s">
        <v>32</v>
      </c>
      <c r="D99" s="3" t="s">
        <v>33</v>
      </c>
      <c r="E99" s="3">
        <v>300367</v>
      </c>
      <c r="F99" s="3" t="s">
        <v>711</v>
      </c>
      <c r="G99" s="3" t="s">
        <v>34</v>
      </c>
      <c r="H99" s="3" t="s">
        <v>825</v>
      </c>
      <c r="I99" s="3" t="s">
        <v>475</v>
      </c>
      <c r="J99" s="11"/>
      <c r="K99" s="26" t="s">
        <v>23</v>
      </c>
      <c r="L99" s="3" t="s">
        <v>24</v>
      </c>
      <c r="M99" s="3">
        <v>4</v>
      </c>
      <c r="N99" s="3" t="s">
        <v>35</v>
      </c>
      <c r="O99" s="53">
        <v>11.9</v>
      </c>
      <c r="P99" s="55">
        <f t="shared" si="1"/>
        <v>47.6</v>
      </c>
      <c r="Q99" s="3" t="s">
        <v>120</v>
      </c>
      <c r="R99" s="11" t="s">
        <v>26</v>
      </c>
      <c r="S99" s="3" t="s">
        <v>480</v>
      </c>
    </row>
    <row r="100" spans="1:19" s="24" customFormat="1" ht="31.5" x14ac:dyDescent="0.25">
      <c r="A100" s="2">
        <v>97</v>
      </c>
      <c r="B100" s="3" t="s">
        <v>31</v>
      </c>
      <c r="C100" s="3" t="s">
        <v>32</v>
      </c>
      <c r="D100" s="3" t="s">
        <v>33</v>
      </c>
      <c r="E100" s="3">
        <v>300028</v>
      </c>
      <c r="F100" s="3" t="s">
        <v>712</v>
      </c>
      <c r="G100" s="3" t="s">
        <v>34</v>
      </c>
      <c r="H100" s="3" t="s">
        <v>825</v>
      </c>
      <c r="I100" s="3" t="s">
        <v>475</v>
      </c>
      <c r="J100" s="11"/>
      <c r="K100" s="26" t="s">
        <v>23</v>
      </c>
      <c r="L100" s="3" t="s">
        <v>24</v>
      </c>
      <c r="M100" s="3">
        <v>30</v>
      </c>
      <c r="N100" s="3" t="s">
        <v>25</v>
      </c>
      <c r="O100" s="53">
        <v>17.59</v>
      </c>
      <c r="P100" s="55">
        <f t="shared" si="1"/>
        <v>527.70000000000005</v>
      </c>
      <c r="Q100" s="3" t="s">
        <v>120</v>
      </c>
      <c r="R100" s="11" t="s">
        <v>26</v>
      </c>
      <c r="S100" s="3" t="s">
        <v>480</v>
      </c>
    </row>
    <row r="101" spans="1:19" s="24" customFormat="1" ht="75" customHeight="1" x14ac:dyDescent="0.25">
      <c r="A101" s="2">
        <v>98</v>
      </c>
      <c r="B101" s="3" t="s">
        <v>31</v>
      </c>
      <c r="C101" s="3" t="s">
        <v>32</v>
      </c>
      <c r="D101" s="3" t="s">
        <v>33</v>
      </c>
      <c r="E101" s="3">
        <v>300396</v>
      </c>
      <c r="F101" s="3" t="s">
        <v>713</v>
      </c>
      <c r="G101" s="3" t="s">
        <v>34</v>
      </c>
      <c r="H101" s="3" t="s">
        <v>825</v>
      </c>
      <c r="I101" s="3" t="s">
        <v>475</v>
      </c>
      <c r="J101" s="11"/>
      <c r="K101" s="26" t="s">
        <v>23</v>
      </c>
      <c r="L101" s="3" t="s">
        <v>24</v>
      </c>
      <c r="M101" s="3">
        <v>30</v>
      </c>
      <c r="N101" s="3" t="s">
        <v>25</v>
      </c>
      <c r="O101" s="53">
        <v>2.8</v>
      </c>
      <c r="P101" s="55">
        <f t="shared" si="1"/>
        <v>84</v>
      </c>
      <c r="Q101" s="3" t="s">
        <v>120</v>
      </c>
      <c r="R101" s="15" t="s">
        <v>26</v>
      </c>
      <c r="S101" s="3" t="s">
        <v>480</v>
      </c>
    </row>
    <row r="102" spans="1:19" s="24" customFormat="1" ht="69.599999999999994" customHeight="1" x14ac:dyDescent="0.25">
      <c r="A102" s="2">
        <v>99</v>
      </c>
      <c r="B102" s="3" t="s">
        <v>31</v>
      </c>
      <c r="C102" s="3" t="s">
        <v>32</v>
      </c>
      <c r="D102" s="3" t="s">
        <v>33</v>
      </c>
      <c r="E102" s="3">
        <v>300269</v>
      </c>
      <c r="F102" s="3" t="s">
        <v>66</v>
      </c>
      <c r="G102" s="3" t="s">
        <v>34</v>
      </c>
      <c r="H102" s="3" t="s">
        <v>825</v>
      </c>
      <c r="I102" s="3" t="s">
        <v>475</v>
      </c>
      <c r="J102" s="11"/>
      <c r="K102" s="26" t="s">
        <v>23</v>
      </c>
      <c r="L102" s="3" t="s">
        <v>24</v>
      </c>
      <c r="M102" s="3">
        <v>40</v>
      </c>
      <c r="N102" s="3" t="s">
        <v>25</v>
      </c>
      <c r="O102" s="53">
        <v>2.4900000000000002</v>
      </c>
      <c r="P102" s="55">
        <f t="shared" si="1"/>
        <v>99.600000000000009</v>
      </c>
      <c r="Q102" s="3" t="s">
        <v>120</v>
      </c>
      <c r="R102" s="15" t="s">
        <v>26</v>
      </c>
      <c r="S102" s="3" t="s">
        <v>480</v>
      </c>
    </row>
    <row r="103" spans="1:19" s="24" customFormat="1" ht="79.900000000000006" customHeight="1" x14ac:dyDescent="0.25">
      <c r="A103" s="59">
        <v>100</v>
      </c>
      <c r="B103" s="3" t="s">
        <v>31</v>
      </c>
      <c r="C103" s="3" t="s">
        <v>32</v>
      </c>
      <c r="D103" s="3" t="s">
        <v>33</v>
      </c>
      <c r="E103" s="3" t="s">
        <v>67</v>
      </c>
      <c r="F103" s="3" t="s">
        <v>731</v>
      </c>
      <c r="G103" s="3" t="s">
        <v>34</v>
      </c>
      <c r="H103" s="3" t="s">
        <v>825</v>
      </c>
      <c r="I103" s="3" t="s">
        <v>475</v>
      </c>
      <c r="J103" s="11"/>
      <c r="K103" s="26" t="s">
        <v>23</v>
      </c>
      <c r="L103" s="3" t="s">
        <v>24</v>
      </c>
      <c r="M103" s="3">
        <v>20</v>
      </c>
      <c r="N103" s="3" t="s">
        <v>25</v>
      </c>
      <c r="O103" s="53">
        <v>2.39</v>
      </c>
      <c r="P103" s="55">
        <f t="shared" si="1"/>
        <v>47.800000000000004</v>
      </c>
      <c r="Q103" s="3" t="s">
        <v>120</v>
      </c>
      <c r="R103" s="15" t="s">
        <v>26</v>
      </c>
      <c r="S103" s="3" t="s">
        <v>480</v>
      </c>
    </row>
    <row r="104" spans="1:19" s="24" customFormat="1" ht="82.9" customHeight="1" x14ac:dyDescent="0.25">
      <c r="A104" s="59">
        <v>101</v>
      </c>
      <c r="B104" s="3" t="s">
        <v>31</v>
      </c>
      <c r="C104" s="3" t="s">
        <v>32</v>
      </c>
      <c r="D104" s="3" t="s">
        <v>33</v>
      </c>
      <c r="E104" s="3">
        <v>300366</v>
      </c>
      <c r="F104" s="3" t="s">
        <v>656</v>
      </c>
      <c r="G104" s="3" t="s">
        <v>34</v>
      </c>
      <c r="H104" s="3" t="s">
        <v>825</v>
      </c>
      <c r="I104" s="3" t="s">
        <v>475</v>
      </c>
      <c r="J104" s="11"/>
      <c r="K104" s="26" t="s">
        <v>23</v>
      </c>
      <c r="L104" s="3" t="s">
        <v>24</v>
      </c>
      <c r="M104" s="3">
        <v>30</v>
      </c>
      <c r="N104" s="3" t="s">
        <v>25</v>
      </c>
      <c r="O104" s="53">
        <v>15.69</v>
      </c>
      <c r="P104" s="55">
        <f t="shared" si="1"/>
        <v>470.7</v>
      </c>
      <c r="Q104" s="3" t="s">
        <v>120</v>
      </c>
      <c r="R104" s="15" t="s">
        <v>26</v>
      </c>
      <c r="S104" s="3" t="s">
        <v>480</v>
      </c>
    </row>
    <row r="105" spans="1:19" s="24" customFormat="1" ht="88.9" customHeight="1" x14ac:dyDescent="0.25">
      <c r="A105" s="2">
        <v>102</v>
      </c>
      <c r="B105" s="3" t="s">
        <v>31</v>
      </c>
      <c r="C105" s="3" t="s">
        <v>32</v>
      </c>
      <c r="D105" s="3" t="s">
        <v>33</v>
      </c>
      <c r="E105" s="3">
        <v>300182</v>
      </c>
      <c r="F105" s="3" t="s">
        <v>68</v>
      </c>
      <c r="G105" s="3" t="s">
        <v>34</v>
      </c>
      <c r="H105" s="3" t="s">
        <v>825</v>
      </c>
      <c r="I105" s="3" t="s">
        <v>475</v>
      </c>
      <c r="J105" s="11"/>
      <c r="K105" s="26" t="s">
        <v>23</v>
      </c>
      <c r="L105" s="3" t="s">
        <v>24</v>
      </c>
      <c r="M105" s="3">
        <v>25</v>
      </c>
      <c r="N105" s="3" t="s">
        <v>25</v>
      </c>
      <c r="O105" s="53">
        <v>2.59</v>
      </c>
      <c r="P105" s="55">
        <f t="shared" si="1"/>
        <v>64.75</v>
      </c>
      <c r="Q105" s="3" t="s">
        <v>120</v>
      </c>
      <c r="R105" s="11" t="s">
        <v>37</v>
      </c>
      <c r="S105" s="3" t="s">
        <v>480</v>
      </c>
    </row>
    <row r="106" spans="1:19" s="24" customFormat="1" ht="69.599999999999994" customHeight="1" x14ac:dyDescent="0.25">
      <c r="A106" s="2">
        <v>103</v>
      </c>
      <c r="B106" s="3" t="s">
        <v>31</v>
      </c>
      <c r="C106" s="3" t="s">
        <v>32</v>
      </c>
      <c r="D106" s="3" t="s">
        <v>33</v>
      </c>
      <c r="E106" s="3">
        <v>300272</v>
      </c>
      <c r="F106" s="3" t="s">
        <v>69</v>
      </c>
      <c r="G106" s="3" t="s">
        <v>34</v>
      </c>
      <c r="H106" s="3" t="s">
        <v>825</v>
      </c>
      <c r="I106" s="3" t="s">
        <v>475</v>
      </c>
      <c r="J106" s="11"/>
      <c r="K106" s="26" t="s">
        <v>23</v>
      </c>
      <c r="L106" s="3" t="s">
        <v>24</v>
      </c>
      <c r="M106" s="3">
        <v>150</v>
      </c>
      <c r="N106" s="3" t="s">
        <v>25</v>
      </c>
      <c r="O106" s="53">
        <v>0.79</v>
      </c>
      <c r="P106" s="55">
        <f t="shared" si="1"/>
        <v>118.5</v>
      </c>
      <c r="Q106" s="3" t="s">
        <v>120</v>
      </c>
      <c r="R106" s="11" t="s">
        <v>26</v>
      </c>
      <c r="S106" s="3" t="s">
        <v>480</v>
      </c>
    </row>
    <row r="107" spans="1:19" s="24" customFormat="1" ht="70.900000000000006" customHeight="1" x14ac:dyDescent="0.25">
      <c r="A107" s="2">
        <v>104</v>
      </c>
      <c r="B107" s="3" t="s">
        <v>31</v>
      </c>
      <c r="C107" s="3" t="s">
        <v>32</v>
      </c>
      <c r="D107" s="3" t="s">
        <v>33</v>
      </c>
      <c r="E107" s="3">
        <v>300389</v>
      </c>
      <c r="F107" s="3" t="s">
        <v>70</v>
      </c>
      <c r="G107" s="3" t="s">
        <v>34</v>
      </c>
      <c r="H107" s="3" t="s">
        <v>825</v>
      </c>
      <c r="I107" s="3" t="s">
        <v>475</v>
      </c>
      <c r="J107" s="11"/>
      <c r="K107" s="26" t="s">
        <v>23</v>
      </c>
      <c r="L107" s="3" t="s">
        <v>24</v>
      </c>
      <c r="M107" s="3">
        <v>100</v>
      </c>
      <c r="N107" s="3" t="s">
        <v>25</v>
      </c>
      <c r="O107" s="53">
        <v>6.49</v>
      </c>
      <c r="P107" s="55">
        <f t="shared" si="1"/>
        <v>649</v>
      </c>
      <c r="Q107" s="3" t="s">
        <v>120</v>
      </c>
      <c r="R107" s="11" t="s">
        <v>26</v>
      </c>
      <c r="S107" s="3" t="s">
        <v>480</v>
      </c>
    </row>
    <row r="108" spans="1:19" s="24" customFormat="1" ht="58.15" customHeight="1" x14ac:dyDescent="0.25">
      <c r="A108" s="59">
        <v>105</v>
      </c>
      <c r="B108" s="3" t="s">
        <v>31</v>
      </c>
      <c r="C108" s="3" t="s">
        <v>32</v>
      </c>
      <c r="D108" s="3" t="s">
        <v>33</v>
      </c>
      <c r="E108" s="3">
        <v>300022</v>
      </c>
      <c r="F108" s="3" t="s">
        <v>714</v>
      </c>
      <c r="G108" s="3" t="s">
        <v>34</v>
      </c>
      <c r="H108" s="3" t="s">
        <v>825</v>
      </c>
      <c r="I108" s="3" t="s">
        <v>475</v>
      </c>
      <c r="J108" s="11"/>
      <c r="K108" s="26" t="s">
        <v>23</v>
      </c>
      <c r="L108" s="3" t="s">
        <v>24</v>
      </c>
      <c r="M108" s="3">
        <v>100</v>
      </c>
      <c r="N108" s="3" t="s">
        <v>25</v>
      </c>
      <c r="O108" s="53">
        <v>2.41</v>
      </c>
      <c r="P108" s="55">
        <f t="shared" si="1"/>
        <v>241</v>
      </c>
      <c r="Q108" s="3" t="s">
        <v>120</v>
      </c>
      <c r="R108" s="11" t="s">
        <v>26</v>
      </c>
      <c r="S108" s="3" t="s">
        <v>480</v>
      </c>
    </row>
    <row r="109" spans="1:19" s="24" customFormat="1" ht="47.25" x14ac:dyDescent="0.25">
      <c r="A109" s="59">
        <v>106</v>
      </c>
      <c r="B109" s="3" t="s">
        <v>31</v>
      </c>
      <c r="C109" s="3" t="s">
        <v>32</v>
      </c>
      <c r="D109" s="3" t="s">
        <v>33</v>
      </c>
      <c r="E109" s="3">
        <v>300274</v>
      </c>
      <c r="F109" s="3" t="s">
        <v>732</v>
      </c>
      <c r="G109" s="3" t="s">
        <v>34</v>
      </c>
      <c r="H109" s="3" t="s">
        <v>825</v>
      </c>
      <c r="I109" s="3" t="s">
        <v>475</v>
      </c>
      <c r="J109" s="11"/>
      <c r="K109" s="26" t="s">
        <v>23</v>
      </c>
      <c r="L109" s="3" t="s">
        <v>24</v>
      </c>
      <c r="M109" s="3">
        <v>2</v>
      </c>
      <c r="N109" s="3" t="s">
        <v>47</v>
      </c>
      <c r="O109" s="53">
        <v>3.16</v>
      </c>
      <c r="P109" s="55">
        <f t="shared" si="1"/>
        <v>6.32</v>
      </c>
      <c r="Q109" s="3" t="s">
        <v>120</v>
      </c>
      <c r="R109" s="11" t="s">
        <v>37</v>
      </c>
      <c r="S109" s="3" t="s">
        <v>480</v>
      </c>
    </row>
    <row r="110" spans="1:19" s="24" customFormat="1" ht="31.5" x14ac:dyDescent="0.25">
      <c r="A110" s="2">
        <v>107</v>
      </c>
      <c r="B110" s="3" t="s">
        <v>31</v>
      </c>
      <c r="C110" s="3" t="s">
        <v>32</v>
      </c>
      <c r="D110" s="3" t="s">
        <v>33</v>
      </c>
      <c r="E110" s="3">
        <v>300038</v>
      </c>
      <c r="F110" s="3" t="s">
        <v>71</v>
      </c>
      <c r="G110" s="3" t="s">
        <v>34</v>
      </c>
      <c r="H110" s="3" t="s">
        <v>825</v>
      </c>
      <c r="I110" s="3" t="s">
        <v>475</v>
      </c>
      <c r="J110" s="11"/>
      <c r="K110" s="26" t="s">
        <v>23</v>
      </c>
      <c r="L110" s="3" t="s">
        <v>24</v>
      </c>
      <c r="M110" s="3">
        <v>4</v>
      </c>
      <c r="N110" s="3" t="s">
        <v>25</v>
      </c>
      <c r="O110" s="53">
        <v>29.95</v>
      </c>
      <c r="P110" s="55">
        <f t="shared" si="1"/>
        <v>119.8</v>
      </c>
      <c r="Q110" s="3" t="s">
        <v>120</v>
      </c>
      <c r="R110" s="11" t="s">
        <v>37</v>
      </c>
      <c r="S110" s="3" t="s">
        <v>480</v>
      </c>
    </row>
    <row r="111" spans="1:19" s="24" customFormat="1" ht="31.5" x14ac:dyDescent="0.25">
      <c r="A111" s="2">
        <v>108</v>
      </c>
      <c r="B111" s="3" t="s">
        <v>38</v>
      </c>
      <c r="C111" s="3" t="s">
        <v>39</v>
      </c>
      <c r="D111" s="3" t="s">
        <v>40</v>
      </c>
      <c r="E111" s="3">
        <v>300562</v>
      </c>
      <c r="F111" s="3" t="s">
        <v>715</v>
      </c>
      <c r="G111" s="3" t="s">
        <v>34</v>
      </c>
      <c r="H111" s="3" t="s">
        <v>825</v>
      </c>
      <c r="I111" s="3" t="s">
        <v>475</v>
      </c>
      <c r="J111" s="11"/>
      <c r="K111" s="26" t="s">
        <v>23</v>
      </c>
      <c r="L111" s="3" t="s">
        <v>24</v>
      </c>
      <c r="M111" s="3">
        <v>130</v>
      </c>
      <c r="N111" s="3" t="s">
        <v>25</v>
      </c>
      <c r="O111" s="53">
        <v>2.95</v>
      </c>
      <c r="P111" s="55">
        <f t="shared" si="1"/>
        <v>383.5</v>
      </c>
      <c r="Q111" s="3" t="s">
        <v>120</v>
      </c>
      <c r="R111" s="11" t="s">
        <v>26</v>
      </c>
      <c r="S111" s="3" t="s">
        <v>480</v>
      </c>
    </row>
    <row r="112" spans="1:19" s="24" customFormat="1" ht="31.5" x14ac:dyDescent="0.25">
      <c r="A112" s="2">
        <v>109</v>
      </c>
      <c r="B112" s="3" t="s">
        <v>38</v>
      </c>
      <c r="C112" s="3" t="s">
        <v>39</v>
      </c>
      <c r="D112" s="3" t="s">
        <v>40</v>
      </c>
      <c r="E112" s="3">
        <v>300487</v>
      </c>
      <c r="F112" s="3" t="s">
        <v>716</v>
      </c>
      <c r="G112" s="3" t="s">
        <v>34</v>
      </c>
      <c r="H112" s="3" t="s">
        <v>825</v>
      </c>
      <c r="I112" s="3" t="s">
        <v>475</v>
      </c>
      <c r="J112" s="11"/>
      <c r="K112" s="26" t="s">
        <v>23</v>
      </c>
      <c r="L112" s="3" t="s">
        <v>24</v>
      </c>
      <c r="M112" s="3">
        <v>150</v>
      </c>
      <c r="N112" s="3" t="s">
        <v>25</v>
      </c>
      <c r="O112" s="53">
        <v>1.99</v>
      </c>
      <c r="P112" s="55">
        <f t="shared" si="1"/>
        <v>298.5</v>
      </c>
      <c r="Q112" s="3" t="s">
        <v>120</v>
      </c>
      <c r="R112" s="15" t="s">
        <v>26</v>
      </c>
      <c r="S112" s="3" t="s">
        <v>480</v>
      </c>
    </row>
    <row r="113" spans="1:19" s="24" customFormat="1" ht="31.5" x14ac:dyDescent="0.25">
      <c r="A113" s="59">
        <v>110</v>
      </c>
      <c r="B113" s="3" t="s">
        <v>38</v>
      </c>
      <c r="C113" s="3" t="s">
        <v>39</v>
      </c>
      <c r="D113" s="3" t="s">
        <v>40</v>
      </c>
      <c r="E113" s="3">
        <v>300514</v>
      </c>
      <c r="F113" s="3" t="s">
        <v>72</v>
      </c>
      <c r="G113" s="3" t="s">
        <v>34</v>
      </c>
      <c r="H113" s="3" t="s">
        <v>825</v>
      </c>
      <c r="I113" s="3" t="s">
        <v>475</v>
      </c>
      <c r="J113" s="11"/>
      <c r="K113" s="26" t="s">
        <v>23</v>
      </c>
      <c r="L113" s="3" t="s">
        <v>24</v>
      </c>
      <c r="M113" s="3">
        <v>5</v>
      </c>
      <c r="N113" s="3" t="s">
        <v>25</v>
      </c>
      <c r="O113" s="53">
        <v>2.72</v>
      </c>
      <c r="P113" s="55">
        <f t="shared" si="1"/>
        <v>13.600000000000001</v>
      </c>
      <c r="Q113" s="3" t="s">
        <v>120</v>
      </c>
      <c r="R113" s="11" t="s">
        <v>37</v>
      </c>
      <c r="S113" s="3" t="s">
        <v>480</v>
      </c>
    </row>
    <row r="114" spans="1:19" s="24" customFormat="1" ht="31.5" x14ac:dyDescent="0.25">
      <c r="A114" s="59">
        <v>111</v>
      </c>
      <c r="B114" s="3" t="s">
        <v>31</v>
      </c>
      <c r="C114" s="3" t="s">
        <v>32</v>
      </c>
      <c r="D114" s="3" t="s">
        <v>33</v>
      </c>
      <c r="E114" s="3">
        <v>300421</v>
      </c>
      <c r="F114" s="3" t="s">
        <v>717</v>
      </c>
      <c r="G114" s="3" t="s">
        <v>34</v>
      </c>
      <c r="H114" s="3" t="s">
        <v>825</v>
      </c>
      <c r="I114" s="3" t="s">
        <v>475</v>
      </c>
      <c r="J114" s="11"/>
      <c r="K114" s="26" t="s">
        <v>23</v>
      </c>
      <c r="L114" s="3" t="s">
        <v>24</v>
      </c>
      <c r="M114" s="3">
        <v>10</v>
      </c>
      <c r="N114" s="3" t="s">
        <v>25</v>
      </c>
      <c r="O114" s="53">
        <v>2.9</v>
      </c>
      <c r="P114" s="55">
        <f t="shared" si="1"/>
        <v>29</v>
      </c>
      <c r="Q114" s="3" t="s">
        <v>120</v>
      </c>
      <c r="R114" s="11" t="s">
        <v>26</v>
      </c>
      <c r="S114" s="3" t="s">
        <v>480</v>
      </c>
    </row>
    <row r="115" spans="1:19" s="24" customFormat="1" ht="31.5" x14ac:dyDescent="0.25">
      <c r="A115" s="2">
        <v>112</v>
      </c>
      <c r="B115" s="3" t="s">
        <v>31</v>
      </c>
      <c r="C115" s="3" t="s">
        <v>32</v>
      </c>
      <c r="D115" s="3" t="s">
        <v>33</v>
      </c>
      <c r="E115" s="3">
        <v>300343</v>
      </c>
      <c r="F115" s="3" t="s">
        <v>718</v>
      </c>
      <c r="G115" s="3" t="s">
        <v>34</v>
      </c>
      <c r="H115" s="3" t="s">
        <v>825</v>
      </c>
      <c r="I115" s="3" t="s">
        <v>475</v>
      </c>
      <c r="J115" s="11"/>
      <c r="K115" s="26" t="s">
        <v>23</v>
      </c>
      <c r="L115" s="3" t="s">
        <v>24</v>
      </c>
      <c r="M115" s="3">
        <v>50</v>
      </c>
      <c r="N115" s="3" t="s">
        <v>25</v>
      </c>
      <c r="O115" s="53">
        <v>0.49</v>
      </c>
      <c r="P115" s="55">
        <f t="shared" si="1"/>
        <v>24.5</v>
      </c>
      <c r="Q115" s="3" t="s">
        <v>120</v>
      </c>
      <c r="R115" s="11" t="s">
        <v>26</v>
      </c>
      <c r="S115" s="3" t="s">
        <v>480</v>
      </c>
    </row>
    <row r="116" spans="1:19" s="24" customFormat="1" ht="31.5" x14ac:dyDescent="0.25">
      <c r="A116" s="2">
        <v>113</v>
      </c>
      <c r="B116" s="3" t="s">
        <v>31</v>
      </c>
      <c r="C116" s="3" t="s">
        <v>32</v>
      </c>
      <c r="D116" s="3" t="s">
        <v>33</v>
      </c>
      <c r="E116" s="3">
        <v>300342</v>
      </c>
      <c r="F116" s="3" t="s">
        <v>73</v>
      </c>
      <c r="G116" s="3" t="s">
        <v>34</v>
      </c>
      <c r="H116" s="3" t="s">
        <v>825</v>
      </c>
      <c r="I116" s="3" t="s">
        <v>475</v>
      </c>
      <c r="J116" s="11"/>
      <c r="K116" s="26" t="s">
        <v>23</v>
      </c>
      <c r="L116" s="3" t="s">
        <v>24</v>
      </c>
      <c r="M116" s="3">
        <v>12</v>
      </c>
      <c r="N116" s="3" t="s">
        <v>25</v>
      </c>
      <c r="O116" s="53">
        <v>0.63</v>
      </c>
      <c r="P116" s="55">
        <f t="shared" si="1"/>
        <v>7.5600000000000005</v>
      </c>
      <c r="Q116" s="3" t="s">
        <v>120</v>
      </c>
      <c r="R116" s="11" t="s">
        <v>37</v>
      </c>
      <c r="S116" s="3" t="s">
        <v>480</v>
      </c>
    </row>
    <row r="117" spans="1:19" s="24" customFormat="1" ht="47.25" x14ac:dyDescent="0.25">
      <c r="A117" s="2">
        <v>114</v>
      </c>
      <c r="B117" s="3" t="s">
        <v>31</v>
      </c>
      <c r="C117" s="3" t="s">
        <v>32</v>
      </c>
      <c r="D117" s="3" t="s">
        <v>33</v>
      </c>
      <c r="E117" s="3">
        <v>300519</v>
      </c>
      <c r="F117" s="3" t="s">
        <v>74</v>
      </c>
      <c r="G117" s="3" t="s">
        <v>34</v>
      </c>
      <c r="H117" s="3" t="s">
        <v>825</v>
      </c>
      <c r="I117" s="3" t="s">
        <v>475</v>
      </c>
      <c r="J117" s="11"/>
      <c r="K117" s="26" t="s">
        <v>23</v>
      </c>
      <c r="L117" s="3" t="s">
        <v>24</v>
      </c>
      <c r="M117" s="3">
        <v>15</v>
      </c>
      <c r="N117" s="3" t="s">
        <v>25</v>
      </c>
      <c r="O117" s="53">
        <v>0.76</v>
      </c>
      <c r="P117" s="55">
        <f t="shared" si="1"/>
        <v>11.4</v>
      </c>
      <c r="Q117" s="3" t="s">
        <v>120</v>
      </c>
      <c r="R117" s="11" t="s">
        <v>26</v>
      </c>
      <c r="S117" s="3" t="s">
        <v>480</v>
      </c>
    </row>
    <row r="118" spans="1:19" s="24" customFormat="1" ht="31.5" x14ac:dyDescent="0.25">
      <c r="A118" s="59">
        <v>115</v>
      </c>
      <c r="B118" s="3" t="s">
        <v>31</v>
      </c>
      <c r="C118" s="3" t="s">
        <v>32</v>
      </c>
      <c r="D118" s="3" t="s">
        <v>33</v>
      </c>
      <c r="E118" s="3">
        <v>300278</v>
      </c>
      <c r="F118" s="3" t="s">
        <v>75</v>
      </c>
      <c r="G118" s="3" t="s">
        <v>34</v>
      </c>
      <c r="H118" s="3" t="s">
        <v>825</v>
      </c>
      <c r="I118" s="3" t="s">
        <v>475</v>
      </c>
      <c r="J118" s="11"/>
      <c r="K118" s="26" t="s">
        <v>23</v>
      </c>
      <c r="L118" s="3" t="s">
        <v>24</v>
      </c>
      <c r="M118" s="3">
        <v>400</v>
      </c>
      <c r="N118" s="3" t="s">
        <v>25</v>
      </c>
      <c r="O118" s="53">
        <v>0.19</v>
      </c>
      <c r="P118" s="55">
        <f t="shared" si="1"/>
        <v>76</v>
      </c>
      <c r="Q118" s="3" t="s">
        <v>120</v>
      </c>
      <c r="R118" s="15" t="s">
        <v>37</v>
      </c>
      <c r="S118" s="3" t="s">
        <v>480</v>
      </c>
    </row>
    <row r="119" spans="1:19" s="24" customFormat="1" ht="63" x14ac:dyDescent="0.25">
      <c r="A119" s="59">
        <v>116</v>
      </c>
      <c r="B119" s="3" t="s">
        <v>31</v>
      </c>
      <c r="C119" s="3" t="s">
        <v>32</v>
      </c>
      <c r="D119" s="3" t="s">
        <v>33</v>
      </c>
      <c r="E119" s="3">
        <v>300550</v>
      </c>
      <c r="F119" s="3" t="s">
        <v>76</v>
      </c>
      <c r="G119" s="3" t="s">
        <v>34</v>
      </c>
      <c r="H119" s="3" t="s">
        <v>825</v>
      </c>
      <c r="I119" s="3" t="s">
        <v>475</v>
      </c>
      <c r="J119" s="11"/>
      <c r="K119" s="26" t="s">
        <v>23</v>
      </c>
      <c r="L119" s="3" t="s">
        <v>24</v>
      </c>
      <c r="M119" s="3">
        <v>15</v>
      </c>
      <c r="N119" s="3" t="s">
        <v>25</v>
      </c>
      <c r="O119" s="53">
        <v>3.9</v>
      </c>
      <c r="P119" s="55">
        <f t="shared" si="1"/>
        <v>58.5</v>
      </c>
      <c r="Q119" s="3" t="s">
        <v>120</v>
      </c>
      <c r="R119" s="15" t="s">
        <v>26</v>
      </c>
      <c r="S119" s="3" t="s">
        <v>480</v>
      </c>
    </row>
    <row r="120" spans="1:19" s="24" customFormat="1" ht="47.25" x14ac:dyDescent="0.25">
      <c r="A120" s="2">
        <v>117</v>
      </c>
      <c r="B120" s="2" t="s">
        <v>77</v>
      </c>
      <c r="C120" s="2" t="s">
        <v>78</v>
      </c>
      <c r="D120" s="2" t="s">
        <v>79</v>
      </c>
      <c r="E120" s="2">
        <v>300286</v>
      </c>
      <c r="F120" s="2" t="s">
        <v>671</v>
      </c>
      <c r="G120" s="2" t="s">
        <v>80</v>
      </c>
      <c r="H120" s="3" t="s">
        <v>825</v>
      </c>
      <c r="I120" s="3" t="s">
        <v>475</v>
      </c>
      <c r="J120" s="11"/>
      <c r="K120" s="26" t="s">
        <v>23</v>
      </c>
      <c r="L120" s="3" t="s">
        <v>24</v>
      </c>
      <c r="M120" s="2">
        <v>8</v>
      </c>
      <c r="N120" s="2" t="s">
        <v>25</v>
      </c>
      <c r="O120" s="55">
        <v>75.989999999999995</v>
      </c>
      <c r="P120" s="55">
        <f t="shared" si="1"/>
        <v>607.91999999999996</v>
      </c>
      <c r="Q120" s="2" t="s">
        <v>120</v>
      </c>
      <c r="R120" s="15" t="s">
        <v>26</v>
      </c>
      <c r="S120" s="2" t="s">
        <v>480</v>
      </c>
    </row>
    <row r="121" spans="1:19" s="24" customFormat="1" ht="31.5" x14ac:dyDescent="0.25">
      <c r="A121" s="2">
        <v>118</v>
      </c>
      <c r="B121" s="2" t="s">
        <v>77</v>
      </c>
      <c r="C121" s="2" t="s">
        <v>78</v>
      </c>
      <c r="D121" s="2" t="s">
        <v>79</v>
      </c>
      <c r="E121" s="2">
        <v>300285</v>
      </c>
      <c r="F121" s="2" t="s">
        <v>672</v>
      </c>
      <c r="G121" s="2" t="s">
        <v>80</v>
      </c>
      <c r="H121" s="3" t="s">
        <v>825</v>
      </c>
      <c r="I121" s="3" t="s">
        <v>475</v>
      </c>
      <c r="J121" s="11"/>
      <c r="K121" s="26" t="s">
        <v>23</v>
      </c>
      <c r="L121" s="3" t="s">
        <v>24</v>
      </c>
      <c r="M121" s="2">
        <v>8</v>
      </c>
      <c r="N121" s="2" t="s">
        <v>25</v>
      </c>
      <c r="O121" s="55">
        <v>71.239999999999995</v>
      </c>
      <c r="P121" s="55">
        <f t="shared" si="1"/>
        <v>569.91999999999996</v>
      </c>
      <c r="Q121" s="2" t="s">
        <v>120</v>
      </c>
      <c r="R121" s="15" t="s">
        <v>26</v>
      </c>
      <c r="S121" s="2" t="s">
        <v>480</v>
      </c>
    </row>
    <row r="122" spans="1:19" s="24" customFormat="1" ht="47.25" x14ac:dyDescent="0.25">
      <c r="A122" s="2">
        <v>119</v>
      </c>
      <c r="B122" s="2" t="s">
        <v>77</v>
      </c>
      <c r="C122" s="2" t="s">
        <v>78</v>
      </c>
      <c r="D122" s="2" t="s">
        <v>79</v>
      </c>
      <c r="E122" s="2">
        <v>300382</v>
      </c>
      <c r="F122" s="15" t="s">
        <v>673</v>
      </c>
      <c r="G122" s="2" t="s">
        <v>80</v>
      </c>
      <c r="H122" s="3" t="s">
        <v>825</v>
      </c>
      <c r="I122" s="3" t="s">
        <v>475</v>
      </c>
      <c r="J122" s="11"/>
      <c r="K122" s="26" t="s">
        <v>23</v>
      </c>
      <c r="L122" s="3" t="s">
        <v>24</v>
      </c>
      <c r="M122" s="15">
        <v>7</v>
      </c>
      <c r="N122" s="2" t="s">
        <v>35</v>
      </c>
      <c r="O122" s="56">
        <v>72.900000000000006</v>
      </c>
      <c r="P122" s="55">
        <f t="shared" si="1"/>
        <v>510.30000000000007</v>
      </c>
      <c r="Q122" s="2" t="s">
        <v>120</v>
      </c>
      <c r="R122" s="15" t="s">
        <v>26</v>
      </c>
      <c r="S122" s="2" t="s">
        <v>480</v>
      </c>
    </row>
    <row r="123" spans="1:19" s="24" customFormat="1" ht="31.5" x14ac:dyDescent="0.25">
      <c r="A123" s="59">
        <v>120</v>
      </c>
      <c r="B123" s="2" t="s">
        <v>77</v>
      </c>
      <c r="C123" s="2" t="s">
        <v>78</v>
      </c>
      <c r="D123" s="2" t="s">
        <v>79</v>
      </c>
      <c r="E123" s="2">
        <v>300381</v>
      </c>
      <c r="F123" s="15" t="s">
        <v>674</v>
      </c>
      <c r="G123" s="2" t="s">
        <v>80</v>
      </c>
      <c r="H123" s="3" t="s">
        <v>825</v>
      </c>
      <c r="I123" s="3" t="s">
        <v>475</v>
      </c>
      <c r="J123" s="11"/>
      <c r="K123" s="26" t="s">
        <v>23</v>
      </c>
      <c r="L123" s="3" t="s">
        <v>24</v>
      </c>
      <c r="M123" s="15">
        <v>14</v>
      </c>
      <c r="N123" s="2" t="s">
        <v>35</v>
      </c>
      <c r="O123" s="56">
        <v>67.900000000000006</v>
      </c>
      <c r="P123" s="55">
        <f t="shared" si="1"/>
        <v>950.60000000000014</v>
      </c>
      <c r="Q123" s="2" t="s">
        <v>120</v>
      </c>
      <c r="R123" s="15" t="s">
        <v>26</v>
      </c>
      <c r="S123" s="2" t="s">
        <v>480</v>
      </c>
    </row>
    <row r="124" spans="1:19" s="24" customFormat="1" ht="31.5" x14ac:dyDescent="0.25">
      <c r="A124" s="59">
        <v>121</v>
      </c>
      <c r="B124" s="2" t="s">
        <v>81</v>
      </c>
      <c r="C124" s="2" t="s">
        <v>78</v>
      </c>
      <c r="D124" s="2" t="s">
        <v>82</v>
      </c>
      <c r="E124" s="2">
        <v>2001709</v>
      </c>
      <c r="F124" s="15" t="s">
        <v>670</v>
      </c>
      <c r="G124" s="2" t="s">
        <v>80</v>
      </c>
      <c r="H124" s="3" t="s">
        <v>825</v>
      </c>
      <c r="I124" s="3" t="s">
        <v>475</v>
      </c>
      <c r="J124" s="11"/>
      <c r="K124" s="26" t="s">
        <v>23</v>
      </c>
      <c r="L124" s="3" t="s">
        <v>24</v>
      </c>
      <c r="M124" s="15">
        <v>4</v>
      </c>
      <c r="N124" s="2" t="s">
        <v>83</v>
      </c>
      <c r="O124" s="56">
        <v>105.9</v>
      </c>
      <c r="P124" s="55">
        <f t="shared" si="1"/>
        <v>423.6</v>
      </c>
      <c r="Q124" s="2" t="s">
        <v>120</v>
      </c>
      <c r="R124" s="15" t="s">
        <v>26</v>
      </c>
      <c r="S124" s="2" t="s">
        <v>480</v>
      </c>
    </row>
    <row r="125" spans="1:19" s="24" customFormat="1" ht="31.5" x14ac:dyDescent="0.25">
      <c r="A125" s="2">
        <v>122</v>
      </c>
      <c r="B125" s="2" t="s">
        <v>81</v>
      </c>
      <c r="C125" s="2" t="s">
        <v>78</v>
      </c>
      <c r="D125" s="2" t="s">
        <v>478</v>
      </c>
      <c r="E125" s="2"/>
      <c r="F125" s="15" t="s">
        <v>222</v>
      </c>
      <c r="G125" s="2" t="s">
        <v>80</v>
      </c>
      <c r="H125" s="15" t="s">
        <v>479</v>
      </c>
      <c r="I125" s="3" t="s">
        <v>475</v>
      </c>
      <c r="J125" s="11"/>
      <c r="K125" s="26" t="s">
        <v>23</v>
      </c>
      <c r="L125" s="3" t="s">
        <v>24</v>
      </c>
      <c r="M125" s="15">
        <v>10</v>
      </c>
      <c r="N125" s="2" t="s">
        <v>25</v>
      </c>
      <c r="O125" s="56">
        <v>40</v>
      </c>
      <c r="P125" s="55">
        <f t="shared" si="1"/>
        <v>400</v>
      </c>
      <c r="Q125" s="2" t="s">
        <v>120</v>
      </c>
      <c r="R125" s="15" t="s">
        <v>96</v>
      </c>
      <c r="S125" s="2" t="s">
        <v>482</v>
      </c>
    </row>
    <row r="126" spans="1:19" s="24" customFormat="1" ht="31.5" x14ac:dyDescent="0.25">
      <c r="A126" s="2">
        <v>123</v>
      </c>
      <c r="B126" s="2" t="s">
        <v>77</v>
      </c>
      <c r="C126" s="2" t="s">
        <v>78</v>
      </c>
      <c r="D126" s="2" t="s">
        <v>79</v>
      </c>
      <c r="E126" s="2">
        <v>300573</v>
      </c>
      <c r="F126" s="15" t="s">
        <v>675</v>
      </c>
      <c r="G126" s="2" t="s">
        <v>80</v>
      </c>
      <c r="H126" s="3" t="s">
        <v>825</v>
      </c>
      <c r="I126" s="3" t="s">
        <v>475</v>
      </c>
      <c r="J126" s="11"/>
      <c r="K126" s="26" t="s">
        <v>23</v>
      </c>
      <c r="L126" s="3" t="s">
        <v>24</v>
      </c>
      <c r="M126" s="15">
        <v>1</v>
      </c>
      <c r="N126" s="2" t="s">
        <v>25</v>
      </c>
      <c r="O126" s="56">
        <v>19.940000000000001</v>
      </c>
      <c r="P126" s="55">
        <f t="shared" si="1"/>
        <v>19.940000000000001</v>
      </c>
      <c r="Q126" s="2" t="s">
        <v>120</v>
      </c>
      <c r="R126" s="15" t="s">
        <v>37</v>
      </c>
      <c r="S126" s="2" t="s">
        <v>480</v>
      </c>
    </row>
    <row r="127" spans="1:19" s="24" customFormat="1" ht="31.5" x14ac:dyDescent="0.25">
      <c r="A127" s="2">
        <v>124</v>
      </c>
      <c r="B127" s="2" t="s">
        <v>77</v>
      </c>
      <c r="C127" s="2" t="s">
        <v>78</v>
      </c>
      <c r="D127" s="2" t="s">
        <v>79</v>
      </c>
      <c r="E127" s="2">
        <v>300571</v>
      </c>
      <c r="F127" s="2" t="s">
        <v>676</v>
      </c>
      <c r="G127" s="2" t="s">
        <v>80</v>
      </c>
      <c r="H127" s="3" t="s">
        <v>825</v>
      </c>
      <c r="I127" s="3" t="s">
        <v>475</v>
      </c>
      <c r="J127" s="11"/>
      <c r="K127" s="26" t="s">
        <v>23</v>
      </c>
      <c r="L127" s="3" t="s">
        <v>24</v>
      </c>
      <c r="M127" s="2">
        <v>1</v>
      </c>
      <c r="N127" s="2" t="s">
        <v>25</v>
      </c>
      <c r="O127" s="55">
        <v>19.940000000000001</v>
      </c>
      <c r="P127" s="55">
        <f t="shared" si="1"/>
        <v>19.940000000000001</v>
      </c>
      <c r="Q127" s="2" t="s">
        <v>120</v>
      </c>
      <c r="R127" s="15" t="s">
        <v>37</v>
      </c>
      <c r="S127" s="2" t="s">
        <v>480</v>
      </c>
    </row>
    <row r="128" spans="1:19" s="24" customFormat="1" ht="31.5" x14ac:dyDescent="0.25">
      <c r="A128" s="59">
        <v>125</v>
      </c>
      <c r="B128" s="2" t="s">
        <v>77</v>
      </c>
      <c r="C128" s="2" t="s">
        <v>78</v>
      </c>
      <c r="D128" s="2" t="s">
        <v>79</v>
      </c>
      <c r="E128" s="2">
        <v>300572</v>
      </c>
      <c r="F128" s="2" t="s">
        <v>677</v>
      </c>
      <c r="G128" s="2" t="s">
        <v>80</v>
      </c>
      <c r="H128" s="3" t="s">
        <v>825</v>
      </c>
      <c r="I128" s="3" t="s">
        <v>475</v>
      </c>
      <c r="J128" s="11"/>
      <c r="K128" s="26" t="s">
        <v>23</v>
      </c>
      <c r="L128" s="3" t="s">
        <v>24</v>
      </c>
      <c r="M128" s="2">
        <v>1</v>
      </c>
      <c r="N128" s="2" t="s">
        <v>25</v>
      </c>
      <c r="O128" s="55">
        <v>19.940000000000001</v>
      </c>
      <c r="P128" s="55">
        <f t="shared" si="1"/>
        <v>19.940000000000001</v>
      </c>
      <c r="Q128" s="2" t="s">
        <v>120</v>
      </c>
      <c r="R128" s="15" t="s">
        <v>37</v>
      </c>
      <c r="S128" s="2" t="s">
        <v>480</v>
      </c>
    </row>
    <row r="129" spans="1:19" s="24" customFormat="1" ht="31.5" x14ac:dyDescent="0.25">
      <c r="A129" s="59">
        <v>126</v>
      </c>
      <c r="B129" s="2" t="s">
        <v>77</v>
      </c>
      <c r="C129" s="2" t="s">
        <v>78</v>
      </c>
      <c r="D129" s="2" t="s">
        <v>79</v>
      </c>
      <c r="E129" s="2">
        <v>300570</v>
      </c>
      <c r="F129" s="2" t="s">
        <v>678</v>
      </c>
      <c r="G129" s="2" t="s">
        <v>80</v>
      </c>
      <c r="H129" s="3" t="s">
        <v>825</v>
      </c>
      <c r="I129" s="3" t="s">
        <v>475</v>
      </c>
      <c r="J129" s="11"/>
      <c r="K129" s="26" t="s">
        <v>23</v>
      </c>
      <c r="L129" s="3" t="s">
        <v>24</v>
      </c>
      <c r="M129" s="2">
        <v>1</v>
      </c>
      <c r="N129" s="2" t="s">
        <v>25</v>
      </c>
      <c r="O129" s="55">
        <v>19.940000000000001</v>
      </c>
      <c r="P129" s="55">
        <f t="shared" si="1"/>
        <v>19.940000000000001</v>
      </c>
      <c r="Q129" s="2" t="s">
        <v>120</v>
      </c>
      <c r="R129" s="15" t="s">
        <v>37</v>
      </c>
      <c r="S129" s="2" t="s">
        <v>480</v>
      </c>
    </row>
    <row r="130" spans="1:19" s="24" customFormat="1" ht="63" x14ac:dyDescent="0.25">
      <c r="A130" s="2">
        <v>127</v>
      </c>
      <c r="B130" s="2" t="s">
        <v>81</v>
      </c>
      <c r="C130" s="2" t="s">
        <v>78</v>
      </c>
      <c r="D130" s="2" t="s">
        <v>82</v>
      </c>
      <c r="E130" s="2">
        <v>2001710</v>
      </c>
      <c r="F130" s="2" t="s">
        <v>733</v>
      </c>
      <c r="G130" s="2" t="s">
        <v>80</v>
      </c>
      <c r="H130" s="3" t="s">
        <v>825</v>
      </c>
      <c r="I130" s="3" t="s">
        <v>475</v>
      </c>
      <c r="J130" s="11"/>
      <c r="K130" s="26" t="s">
        <v>23</v>
      </c>
      <c r="L130" s="3" t="s">
        <v>24</v>
      </c>
      <c r="M130" s="2">
        <v>5</v>
      </c>
      <c r="N130" s="2" t="s">
        <v>83</v>
      </c>
      <c r="O130" s="55">
        <v>20</v>
      </c>
      <c r="P130" s="55">
        <f t="shared" si="1"/>
        <v>100</v>
      </c>
      <c r="Q130" s="2" t="s">
        <v>120</v>
      </c>
      <c r="R130" s="15" t="s">
        <v>26</v>
      </c>
      <c r="S130" s="2" t="s">
        <v>480</v>
      </c>
    </row>
    <row r="131" spans="1:19" s="24" customFormat="1" ht="78.75" x14ac:dyDescent="0.25">
      <c r="A131" s="2">
        <v>128</v>
      </c>
      <c r="B131" s="2" t="s">
        <v>77</v>
      </c>
      <c r="C131" s="2" t="s">
        <v>78</v>
      </c>
      <c r="D131" s="2" t="s">
        <v>84</v>
      </c>
      <c r="E131" s="2">
        <v>300574</v>
      </c>
      <c r="F131" s="2" t="s">
        <v>818</v>
      </c>
      <c r="G131" s="2" t="s">
        <v>80</v>
      </c>
      <c r="H131" s="3" t="s">
        <v>825</v>
      </c>
      <c r="I131" s="3" t="s">
        <v>475</v>
      </c>
      <c r="J131" s="11"/>
      <c r="K131" s="26" t="s">
        <v>23</v>
      </c>
      <c r="L131" s="3" t="s">
        <v>24</v>
      </c>
      <c r="M131" s="2">
        <v>11</v>
      </c>
      <c r="N131" s="2" t="s">
        <v>25</v>
      </c>
      <c r="O131" s="55">
        <v>97.2</v>
      </c>
      <c r="P131" s="55">
        <f t="shared" si="1"/>
        <v>1069.2</v>
      </c>
      <c r="Q131" s="2" t="s">
        <v>120</v>
      </c>
      <c r="R131" s="15" t="s">
        <v>26</v>
      </c>
      <c r="S131" s="2" t="s">
        <v>480</v>
      </c>
    </row>
    <row r="132" spans="1:19" s="24" customFormat="1" ht="63" x14ac:dyDescent="0.25">
      <c r="A132" s="2">
        <v>129</v>
      </c>
      <c r="B132" s="2" t="s">
        <v>77</v>
      </c>
      <c r="C132" s="2" t="s">
        <v>78</v>
      </c>
      <c r="D132" s="2" t="s">
        <v>84</v>
      </c>
      <c r="E132" s="2">
        <v>300493</v>
      </c>
      <c r="F132" s="2" t="s">
        <v>734</v>
      </c>
      <c r="G132" s="2" t="s">
        <v>80</v>
      </c>
      <c r="H132" s="3" t="s">
        <v>825</v>
      </c>
      <c r="I132" s="3" t="s">
        <v>475</v>
      </c>
      <c r="J132" s="11"/>
      <c r="K132" s="26" t="s">
        <v>23</v>
      </c>
      <c r="L132" s="3" t="s">
        <v>24</v>
      </c>
      <c r="M132" s="2">
        <v>5</v>
      </c>
      <c r="N132" s="2" t="s">
        <v>25</v>
      </c>
      <c r="O132" s="55">
        <v>149.44</v>
      </c>
      <c r="P132" s="55">
        <f t="shared" si="1"/>
        <v>747.2</v>
      </c>
      <c r="Q132" s="2" t="s">
        <v>120</v>
      </c>
      <c r="R132" s="15" t="s">
        <v>26</v>
      </c>
      <c r="S132" s="2" t="s">
        <v>480</v>
      </c>
    </row>
    <row r="133" spans="1:19" s="24" customFormat="1" ht="47.25" x14ac:dyDescent="0.25">
      <c r="A133" s="59">
        <v>130</v>
      </c>
      <c r="B133" s="2" t="s">
        <v>819</v>
      </c>
      <c r="C133" s="2" t="s">
        <v>85</v>
      </c>
      <c r="D133" s="2" t="s">
        <v>86</v>
      </c>
      <c r="E133" s="2">
        <v>500262</v>
      </c>
      <c r="F133" s="2" t="s">
        <v>735</v>
      </c>
      <c r="G133" s="2" t="s">
        <v>87</v>
      </c>
      <c r="H133" s="3" t="s">
        <v>826</v>
      </c>
      <c r="I133" s="3" t="s">
        <v>475</v>
      </c>
      <c r="J133" s="11"/>
      <c r="K133" s="26" t="s">
        <v>23</v>
      </c>
      <c r="L133" s="3" t="s">
        <v>24</v>
      </c>
      <c r="M133" s="2">
        <v>150</v>
      </c>
      <c r="N133" s="2" t="s">
        <v>25</v>
      </c>
      <c r="O133" s="55">
        <v>8.59</v>
      </c>
      <c r="P133" s="55">
        <f t="shared" si="1"/>
        <v>1288.5</v>
      </c>
      <c r="Q133" s="2" t="s">
        <v>120</v>
      </c>
      <c r="R133" s="15" t="s">
        <v>26</v>
      </c>
      <c r="S133" s="2" t="s">
        <v>480</v>
      </c>
    </row>
    <row r="134" spans="1:19" s="24" customFormat="1" ht="47.25" x14ac:dyDescent="0.25">
      <c r="A134" s="59">
        <v>131</v>
      </c>
      <c r="B134" s="2" t="s">
        <v>218</v>
      </c>
      <c r="C134" s="2" t="s">
        <v>219</v>
      </c>
      <c r="D134" s="2" t="s">
        <v>219</v>
      </c>
      <c r="E134" s="2">
        <v>5700164</v>
      </c>
      <c r="F134" s="2" t="s">
        <v>223</v>
      </c>
      <c r="G134" s="2" t="s">
        <v>476</v>
      </c>
      <c r="H134" s="15" t="s">
        <v>477</v>
      </c>
      <c r="I134" s="3" t="s">
        <v>475</v>
      </c>
      <c r="J134" s="11"/>
      <c r="K134" s="26" t="s">
        <v>23</v>
      </c>
      <c r="L134" s="3" t="s">
        <v>24</v>
      </c>
      <c r="M134" s="2">
        <v>10</v>
      </c>
      <c r="N134" s="2" t="s">
        <v>25</v>
      </c>
      <c r="O134" s="55">
        <v>16.059999999999999</v>
      </c>
      <c r="P134" s="55">
        <f t="shared" ref="P134:P202" si="2">O134*M134</f>
        <v>160.6</v>
      </c>
      <c r="Q134" s="2" t="s">
        <v>120</v>
      </c>
      <c r="R134" s="15" t="s">
        <v>26</v>
      </c>
      <c r="S134" s="2" t="s">
        <v>481</v>
      </c>
    </row>
    <row r="135" spans="1:19" s="24" customFormat="1" ht="31.5" x14ac:dyDescent="0.25">
      <c r="A135" s="2">
        <v>132</v>
      </c>
      <c r="B135" s="2" t="s">
        <v>81</v>
      </c>
      <c r="C135" s="2" t="s">
        <v>78</v>
      </c>
      <c r="D135" s="2" t="s">
        <v>478</v>
      </c>
      <c r="E135" s="2" t="s">
        <v>134</v>
      </c>
      <c r="F135" s="2" t="s">
        <v>224</v>
      </c>
      <c r="G135" s="2" t="s">
        <v>80</v>
      </c>
      <c r="H135" s="15" t="s">
        <v>225</v>
      </c>
      <c r="I135" s="3" t="s">
        <v>475</v>
      </c>
      <c r="J135" s="11"/>
      <c r="K135" s="26" t="s">
        <v>23</v>
      </c>
      <c r="L135" s="3" t="s">
        <v>24</v>
      </c>
      <c r="M135" s="2">
        <v>10</v>
      </c>
      <c r="N135" s="2" t="s">
        <v>25</v>
      </c>
      <c r="O135" s="55">
        <v>200</v>
      </c>
      <c r="P135" s="55">
        <f t="shared" si="2"/>
        <v>2000</v>
      </c>
      <c r="Q135" s="2" t="s">
        <v>120</v>
      </c>
      <c r="R135" s="15" t="s">
        <v>96</v>
      </c>
      <c r="S135" s="2" t="s">
        <v>482</v>
      </c>
    </row>
    <row r="136" spans="1:19" s="24" customFormat="1" ht="31.5" x14ac:dyDescent="0.25">
      <c r="A136" s="2">
        <v>133</v>
      </c>
      <c r="B136" s="2" t="s">
        <v>81</v>
      </c>
      <c r="C136" s="2" t="s">
        <v>78</v>
      </c>
      <c r="D136" s="2" t="s">
        <v>478</v>
      </c>
      <c r="E136" s="2" t="s">
        <v>134</v>
      </c>
      <c r="F136" s="2" t="s">
        <v>226</v>
      </c>
      <c r="G136" s="2" t="s">
        <v>80</v>
      </c>
      <c r="H136" s="2" t="s">
        <v>227</v>
      </c>
      <c r="I136" s="3" t="s">
        <v>475</v>
      </c>
      <c r="J136" s="11"/>
      <c r="K136" s="26" t="s">
        <v>23</v>
      </c>
      <c r="L136" s="3" t="s">
        <v>24</v>
      </c>
      <c r="M136" s="2">
        <v>40</v>
      </c>
      <c r="N136" s="2" t="s">
        <v>25</v>
      </c>
      <c r="O136" s="55">
        <v>200</v>
      </c>
      <c r="P136" s="55">
        <f t="shared" si="2"/>
        <v>8000</v>
      </c>
      <c r="Q136" s="2" t="s">
        <v>120</v>
      </c>
      <c r="R136" s="15" t="s">
        <v>96</v>
      </c>
      <c r="S136" s="2" t="s">
        <v>482</v>
      </c>
    </row>
    <row r="137" spans="1:19" s="24" customFormat="1" ht="47.25" x14ac:dyDescent="0.25">
      <c r="A137" s="2">
        <v>134</v>
      </c>
      <c r="B137" s="2" t="s">
        <v>31</v>
      </c>
      <c r="C137" s="2" t="s">
        <v>32</v>
      </c>
      <c r="D137" s="2" t="s">
        <v>33</v>
      </c>
      <c r="E137" s="2" t="s">
        <v>134</v>
      </c>
      <c r="F137" s="2" t="s">
        <v>88</v>
      </c>
      <c r="G137" s="2" t="s">
        <v>34</v>
      </c>
      <c r="H137" s="3" t="s">
        <v>825</v>
      </c>
      <c r="I137" s="3" t="s">
        <v>475</v>
      </c>
      <c r="J137" s="11"/>
      <c r="K137" s="26" t="s">
        <v>23</v>
      </c>
      <c r="L137" s="3" t="s">
        <v>24</v>
      </c>
      <c r="M137" s="2">
        <v>6</v>
      </c>
      <c r="N137" s="2" t="s">
        <v>25</v>
      </c>
      <c r="O137" s="55">
        <v>5.9</v>
      </c>
      <c r="P137" s="55">
        <f t="shared" si="2"/>
        <v>35.400000000000006</v>
      </c>
      <c r="Q137" s="2" t="s">
        <v>120</v>
      </c>
      <c r="R137" s="15" t="s">
        <v>37</v>
      </c>
      <c r="S137" s="2" t="s">
        <v>480</v>
      </c>
    </row>
    <row r="138" spans="1:19" s="24" customFormat="1" ht="47.25" x14ac:dyDescent="0.25">
      <c r="A138" s="59">
        <v>135</v>
      </c>
      <c r="B138" s="2" t="s">
        <v>31</v>
      </c>
      <c r="C138" s="2" t="s">
        <v>32</v>
      </c>
      <c r="D138" s="2" t="s">
        <v>33</v>
      </c>
      <c r="E138" s="2" t="s">
        <v>134</v>
      </c>
      <c r="F138" s="2" t="s">
        <v>89</v>
      </c>
      <c r="G138" s="2" t="s">
        <v>34</v>
      </c>
      <c r="H138" s="3" t="s">
        <v>825</v>
      </c>
      <c r="I138" s="3" t="s">
        <v>475</v>
      </c>
      <c r="J138" s="11"/>
      <c r="K138" s="26" t="s">
        <v>23</v>
      </c>
      <c r="L138" s="3" t="s">
        <v>24</v>
      </c>
      <c r="M138" s="2">
        <v>1</v>
      </c>
      <c r="N138" s="2" t="s">
        <v>90</v>
      </c>
      <c r="O138" s="55">
        <v>124.9</v>
      </c>
      <c r="P138" s="55">
        <f t="shared" si="2"/>
        <v>124.9</v>
      </c>
      <c r="Q138" s="2" t="s">
        <v>120</v>
      </c>
      <c r="R138" s="15" t="s">
        <v>26</v>
      </c>
      <c r="S138" s="2" t="s">
        <v>480</v>
      </c>
    </row>
    <row r="139" spans="1:19" s="24" customFormat="1" ht="63" x14ac:dyDescent="0.25">
      <c r="A139" s="59">
        <v>136</v>
      </c>
      <c r="B139" s="2" t="s">
        <v>31</v>
      </c>
      <c r="C139" s="2" t="s">
        <v>32</v>
      </c>
      <c r="D139" s="2" t="s">
        <v>33</v>
      </c>
      <c r="E139" s="2" t="s">
        <v>134</v>
      </c>
      <c r="F139" s="2" t="s">
        <v>820</v>
      </c>
      <c r="G139" s="2" t="s">
        <v>34</v>
      </c>
      <c r="H139" s="3" t="s">
        <v>825</v>
      </c>
      <c r="I139" s="3" t="s">
        <v>475</v>
      </c>
      <c r="J139" s="11"/>
      <c r="K139" s="26" t="s">
        <v>23</v>
      </c>
      <c r="L139" s="3" t="s">
        <v>24</v>
      </c>
      <c r="M139" s="2">
        <v>4</v>
      </c>
      <c r="N139" s="2" t="s">
        <v>35</v>
      </c>
      <c r="O139" s="55">
        <v>15.3</v>
      </c>
      <c r="P139" s="55">
        <f t="shared" si="2"/>
        <v>61.2</v>
      </c>
      <c r="Q139" s="2" t="s">
        <v>120</v>
      </c>
      <c r="R139" s="15" t="s">
        <v>26</v>
      </c>
      <c r="S139" s="2" t="s">
        <v>480</v>
      </c>
    </row>
    <row r="140" spans="1:19" s="24" customFormat="1" ht="78.75" x14ac:dyDescent="0.25">
      <c r="A140" s="2">
        <v>137</v>
      </c>
      <c r="B140" s="2" t="s">
        <v>31</v>
      </c>
      <c r="C140" s="2" t="s">
        <v>32</v>
      </c>
      <c r="D140" s="2" t="s">
        <v>33</v>
      </c>
      <c r="E140" s="2" t="s">
        <v>134</v>
      </c>
      <c r="F140" s="2" t="s">
        <v>91</v>
      </c>
      <c r="G140" s="2" t="s">
        <v>34</v>
      </c>
      <c r="H140" s="3" t="s">
        <v>825</v>
      </c>
      <c r="I140" s="3" t="s">
        <v>475</v>
      </c>
      <c r="J140" s="11"/>
      <c r="K140" s="26" t="s">
        <v>23</v>
      </c>
      <c r="L140" s="3" t="s">
        <v>24</v>
      </c>
      <c r="M140" s="2">
        <v>4</v>
      </c>
      <c r="N140" s="2" t="s">
        <v>25</v>
      </c>
      <c r="O140" s="55">
        <v>41.7</v>
      </c>
      <c r="P140" s="55">
        <f t="shared" si="2"/>
        <v>166.8</v>
      </c>
      <c r="Q140" s="2" t="s">
        <v>120</v>
      </c>
      <c r="R140" s="15" t="s">
        <v>26</v>
      </c>
      <c r="S140" s="2" t="s">
        <v>480</v>
      </c>
    </row>
    <row r="141" spans="1:19" s="24" customFormat="1" ht="78.75" x14ac:dyDescent="0.25">
      <c r="A141" s="2">
        <v>138</v>
      </c>
      <c r="B141" s="2" t="s">
        <v>31</v>
      </c>
      <c r="C141" s="2" t="s">
        <v>32</v>
      </c>
      <c r="D141" s="2" t="s">
        <v>33</v>
      </c>
      <c r="E141" s="2" t="s">
        <v>134</v>
      </c>
      <c r="F141" s="2" t="s">
        <v>92</v>
      </c>
      <c r="G141" s="2" t="s">
        <v>34</v>
      </c>
      <c r="H141" s="3" t="s">
        <v>825</v>
      </c>
      <c r="I141" s="3" t="s">
        <v>475</v>
      </c>
      <c r="J141" s="11"/>
      <c r="K141" s="26" t="s">
        <v>23</v>
      </c>
      <c r="L141" s="3" t="s">
        <v>24</v>
      </c>
      <c r="M141" s="2">
        <v>10</v>
      </c>
      <c r="N141" s="2" t="s">
        <v>25</v>
      </c>
      <c r="O141" s="55">
        <v>4.9000000000000004</v>
      </c>
      <c r="P141" s="55">
        <f t="shared" si="2"/>
        <v>49</v>
      </c>
      <c r="Q141" s="2" t="s">
        <v>120</v>
      </c>
      <c r="R141" s="15" t="s">
        <v>26</v>
      </c>
      <c r="S141" s="2" t="s">
        <v>480</v>
      </c>
    </row>
    <row r="142" spans="1:19" s="24" customFormat="1" ht="78.75" x14ac:dyDescent="0.25">
      <c r="A142" s="2">
        <v>139</v>
      </c>
      <c r="B142" s="2" t="s">
        <v>31</v>
      </c>
      <c r="C142" s="2" t="s">
        <v>32</v>
      </c>
      <c r="D142" s="2" t="s">
        <v>33</v>
      </c>
      <c r="E142" s="2" t="s">
        <v>134</v>
      </c>
      <c r="F142" s="2" t="s">
        <v>93</v>
      </c>
      <c r="G142" s="2" t="s">
        <v>34</v>
      </c>
      <c r="H142" s="3" t="s">
        <v>825</v>
      </c>
      <c r="I142" s="3" t="s">
        <v>475</v>
      </c>
      <c r="J142" s="11"/>
      <c r="K142" s="26" t="s">
        <v>23</v>
      </c>
      <c r="L142" s="3" t="s">
        <v>24</v>
      </c>
      <c r="M142" s="2">
        <v>2</v>
      </c>
      <c r="N142" s="2" t="s">
        <v>25</v>
      </c>
      <c r="O142" s="55">
        <v>127</v>
      </c>
      <c r="P142" s="55">
        <f t="shared" si="2"/>
        <v>254</v>
      </c>
      <c r="Q142" s="2" t="s">
        <v>120</v>
      </c>
      <c r="R142" s="15" t="s">
        <v>26</v>
      </c>
      <c r="S142" s="2" t="s">
        <v>480</v>
      </c>
    </row>
    <row r="143" spans="1:19" s="24" customFormat="1" ht="78.75" x14ac:dyDescent="0.25">
      <c r="A143" s="59">
        <v>140</v>
      </c>
      <c r="B143" s="2" t="s">
        <v>31</v>
      </c>
      <c r="C143" s="2" t="s">
        <v>32</v>
      </c>
      <c r="D143" s="2" t="s">
        <v>33</v>
      </c>
      <c r="E143" s="2" t="s">
        <v>134</v>
      </c>
      <c r="F143" s="2" t="s">
        <v>94</v>
      </c>
      <c r="G143" s="2" t="s">
        <v>34</v>
      </c>
      <c r="H143" s="3" t="s">
        <v>825</v>
      </c>
      <c r="I143" s="3" t="s">
        <v>475</v>
      </c>
      <c r="J143" s="11"/>
      <c r="K143" s="26" t="s">
        <v>23</v>
      </c>
      <c r="L143" s="3" t="s">
        <v>24</v>
      </c>
      <c r="M143" s="2">
        <v>2</v>
      </c>
      <c r="N143" s="2" t="s">
        <v>25</v>
      </c>
      <c r="O143" s="55">
        <v>48.65</v>
      </c>
      <c r="P143" s="55">
        <f t="shared" si="2"/>
        <v>97.3</v>
      </c>
      <c r="Q143" s="2" t="s">
        <v>120</v>
      </c>
      <c r="R143" s="15" t="s">
        <v>37</v>
      </c>
      <c r="S143" s="2" t="s">
        <v>480</v>
      </c>
    </row>
    <row r="144" spans="1:19" s="24" customFormat="1" ht="94.5" x14ac:dyDescent="0.25">
      <c r="A144" s="59">
        <v>141</v>
      </c>
      <c r="B144" s="2" t="s">
        <v>31</v>
      </c>
      <c r="C144" s="2" t="s">
        <v>32</v>
      </c>
      <c r="D144" s="2" t="s">
        <v>33</v>
      </c>
      <c r="E144" s="2" t="s">
        <v>134</v>
      </c>
      <c r="F144" s="15" t="s">
        <v>95</v>
      </c>
      <c r="G144" s="2" t="s">
        <v>34</v>
      </c>
      <c r="H144" s="3" t="s">
        <v>825</v>
      </c>
      <c r="I144" s="3" t="s">
        <v>475</v>
      </c>
      <c r="J144" s="11"/>
      <c r="K144" s="26" t="s">
        <v>23</v>
      </c>
      <c r="L144" s="3" t="s">
        <v>24</v>
      </c>
      <c r="M144" s="2">
        <v>6</v>
      </c>
      <c r="N144" s="2" t="s">
        <v>25</v>
      </c>
      <c r="O144" s="55">
        <v>12.9</v>
      </c>
      <c r="P144" s="55">
        <f t="shared" si="2"/>
        <v>77.400000000000006</v>
      </c>
      <c r="Q144" s="2" t="s">
        <v>120</v>
      </c>
      <c r="R144" s="15" t="s">
        <v>37</v>
      </c>
      <c r="S144" s="2" t="s">
        <v>480</v>
      </c>
    </row>
    <row r="145" spans="1:19" s="24" customFormat="1" ht="31.5" x14ac:dyDescent="0.25">
      <c r="A145" s="2">
        <v>142</v>
      </c>
      <c r="B145" s="2" t="s">
        <v>616</v>
      </c>
      <c r="C145" s="2" t="s">
        <v>134</v>
      </c>
      <c r="D145" s="2" t="s">
        <v>134</v>
      </c>
      <c r="E145" s="2" t="s">
        <v>134</v>
      </c>
      <c r="F145" s="15" t="s">
        <v>719</v>
      </c>
      <c r="G145" s="2" t="s">
        <v>622</v>
      </c>
      <c r="H145" s="15" t="s">
        <v>827</v>
      </c>
      <c r="I145" s="3" t="s">
        <v>475</v>
      </c>
      <c r="J145" s="11"/>
      <c r="K145" s="9" t="s">
        <v>97</v>
      </c>
      <c r="L145" s="2" t="s">
        <v>620</v>
      </c>
      <c r="M145" s="2">
        <v>1</v>
      </c>
      <c r="N145" s="2" t="s">
        <v>119</v>
      </c>
      <c r="O145" s="55">
        <v>6000</v>
      </c>
      <c r="P145" s="55">
        <f t="shared" si="2"/>
        <v>6000</v>
      </c>
      <c r="Q145" s="2" t="s">
        <v>120</v>
      </c>
      <c r="R145" s="15" t="s">
        <v>96</v>
      </c>
      <c r="S145" s="2" t="s">
        <v>621</v>
      </c>
    </row>
    <row r="146" spans="1:19" s="24" customFormat="1" ht="42" customHeight="1" x14ac:dyDescent="0.25">
      <c r="A146" s="2">
        <v>143</v>
      </c>
      <c r="B146" s="2"/>
      <c r="C146" s="2"/>
      <c r="D146" s="2"/>
      <c r="E146" s="2"/>
      <c r="F146" s="15" t="s">
        <v>624</v>
      </c>
      <c r="G146" s="15" t="s">
        <v>843</v>
      </c>
      <c r="H146" s="15" t="s">
        <v>844</v>
      </c>
      <c r="I146" s="3"/>
      <c r="J146" s="11"/>
      <c r="K146" s="9" t="s">
        <v>97</v>
      </c>
      <c r="L146" s="2" t="s">
        <v>620</v>
      </c>
      <c r="M146" s="2">
        <v>1</v>
      </c>
      <c r="N146" s="2" t="s">
        <v>119</v>
      </c>
      <c r="O146" s="55">
        <v>12000</v>
      </c>
      <c r="P146" s="55">
        <f t="shared" si="2"/>
        <v>12000</v>
      </c>
      <c r="Q146" s="2" t="s">
        <v>120</v>
      </c>
      <c r="R146" s="15" t="s">
        <v>96</v>
      </c>
      <c r="S146" s="2" t="s">
        <v>621</v>
      </c>
    </row>
    <row r="147" spans="1:19" s="24" customFormat="1" ht="31.5" x14ac:dyDescent="0.25">
      <c r="A147" s="2">
        <v>144</v>
      </c>
      <c r="B147" s="2"/>
      <c r="C147" s="2"/>
      <c r="D147" s="2"/>
      <c r="E147" s="2"/>
      <c r="F147" s="15" t="s">
        <v>724</v>
      </c>
      <c r="G147" s="15" t="s">
        <v>720</v>
      </c>
      <c r="H147" s="15" t="s">
        <v>721</v>
      </c>
      <c r="I147" s="3"/>
      <c r="J147" s="11"/>
      <c r="K147" s="9" t="s">
        <v>97</v>
      </c>
      <c r="L147" s="2" t="s">
        <v>620</v>
      </c>
      <c r="M147" s="2">
        <v>1</v>
      </c>
      <c r="N147" s="3" t="s">
        <v>307</v>
      </c>
      <c r="O147" s="55">
        <v>400</v>
      </c>
      <c r="P147" s="55">
        <f t="shared" si="2"/>
        <v>400</v>
      </c>
      <c r="Q147" s="3" t="s">
        <v>120</v>
      </c>
      <c r="R147" s="11" t="s">
        <v>26</v>
      </c>
      <c r="S147" s="3" t="s">
        <v>506</v>
      </c>
    </row>
    <row r="148" spans="1:19" s="24" customFormat="1" ht="31.5" x14ac:dyDescent="0.25">
      <c r="A148" s="59">
        <v>145</v>
      </c>
      <c r="B148" s="2"/>
      <c r="C148" s="2"/>
      <c r="D148" s="2"/>
      <c r="E148" s="2"/>
      <c r="F148" s="15" t="s">
        <v>724</v>
      </c>
      <c r="G148" s="2" t="s">
        <v>722</v>
      </c>
      <c r="H148" s="15" t="s">
        <v>721</v>
      </c>
      <c r="I148" s="3"/>
      <c r="J148" s="11"/>
      <c r="K148" s="9" t="s">
        <v>97</v>
      </c>
      <c r="L148" s="2" t="s">
        <v>620</v>
      </c>
      <c r="M148" s="2">
        <v>1</v>
      </c>
      <c r="N148" s="3" t="s">
        <v>307</v>
      </c>
      <c r="O148" s="55">
        <v>1230</v>
      </c>
      <c r="P148" s="55">
        <f t="shared" si="2"/>
        <v>1230</v>
      </c>
      <c r="Q148" s="3" t="s">
        <v>120</v>
      </c>
      <c r="R148" s="11" t="s">
        <v>26</v>
      </c>
      <c r="S148" s="3" t="s">
        <v>506</v>
      </c>
    </row>
    <row r="149" spans="1:19" s="24" customFormat="1" ht="28.15" customHeight="1" x14ac:dyDescent="0.25">
      <c r="A149" s="59">
        <v>146</v>
      </c>
      <c r="B149" s="2"/>
      <c r="C149" s="2"/>
      <c r="D149" s="2"/>
      <c r="E149" s="2"/>
      <c r="F149" s="15" t="s">
        <v>724</v>
      </c>
      <c r="G149" s="2" t="s">
        <v>723</v>
      </c>
      <c r="H149" s="15" t="s">
        <v>721</v>
      </c>
      <c r="I149" s="3"/>
      <c r="J149" s="11"/>
      <c r="K149" s="9" t="s">
        <v>97</v>
      </c>
      <c r="L149" s="2" t="s">
        <v>620</v>
      </c>
      <c r="M149" s="2">
        <v>1</v>
      </c>
      <c r="N149" s="3" t="s">
        <v>307</v>
      </c>
      <c r="O149" s="55">
        <v>200</v>
      </c>
      <c r="P149" s="55">
        <f t="shared" si="2"/>
        <v>200</v>
      </c>
      <c r="Q149" s="3" t="s">
        <v>120</v>
      </c>
      <c r="R149" s="11" t="s">
        <v>26</v>
      </c>
      <c r="S149" s="3" t="s">
        <v>506</v>
      </c>
    </row>
    <row r="150" spans="1:19" s="24" customFormat="1" ht="31.5" x14ac:dyDescent="0.25">
      <c r="A150" s="2">
        <v>147</v>
      </c>
      <c r="B150" s="2" t="s">
        <v>134</v>
      </c>
      <c r="C150" s="2" t="s">
        <v>134</v>
      </c>
      <c r="D150" s="2" t="s">
        <v>134</v>
      </c>
      <c r="E150" s="2" t="s">
        <v>134</v>
      </c>
      <c r="F150" s="3" t="s">
        <v>483</v>
      </c>
      <c r="G150" s="3" t="s">
        <v>484</v>
      </c>
      <c r="H150" s="3" t="s">
        <v>485</v>
      </c>
      <c r="I150" s="3" t="s">
        <v>475</v>
      </c>
      <c r="J150" s="11"/>
      <c r="K150" s="9" t="s">
        <v>97</v>
      </c>
      <c r="L150" s="3" t="s">
        <v>24</v>
      </c>
      <c r="M150" s="3">
        <v>2</v>
      </c>
      <c r="N150" s="3" t="s">
        <v>307</v>
      </c>
      <c r="O150" s="53">
        <v>60</v>
      </c>
      <c r="P150" s="55">
        <f t="shared" si="2"/>
        <v>120</v>
      </c>
      <c r="Q150" s="3" t="s">
        <v>120</v>
      </c>
      <c r="R150" s="11" t="s">
        <v>26</v>
      </c>
      <c r="S150" s="3" t="s">
        <v>506</v>
      </c>
    </row>
    <row r="151" spans="1:19" s="24" customFormat="1" ht="31.5" x14ac:dyDescent="0.25">
      <c r="A151" s="2">
        <v>148</v>
      </c>
      <c r="B151" s="2" t="s">
        <v>134</v>
      </c>
      <c r="C151" s="2" t="s">
        <v>134</v>
      </c>
      <c r="D151" s="2" t="s">
        <v>134</v>
      </c>
      <c r="E151" s="2" t="s">
        <v>134</v>
      </c>
      <c r="F151" s="3" t="s">
        <v>821</v>
      </c>
      <c r="G151" s="3" t="s">
        <v>484</v>
      </c>
      <c r="H151" s="3" t="s">
        <v>485</v>
      </c>
      <c r="I151" s="3" t="s">
        <v>475</v>
      </c>
      <c r="J151" s="11"/>
      <c r="K151" s="9" t="s">
        <v>97</v>
      </c>
      <c r="L151" s="3" t="s">
        <v>24</v>
      </c>
      <c r="M151" s="3">
        <v>2</v>
      </c>
      <c r="N151" s="3" t="s">
        <v>307</v>
      </c>
      <c r="O151" s="53">
        <v>30</v>
      </c>
      <c r="P151" s="55">
        <f t="shared" si="2"/>
        <v>60</v>
      </c>
      <c r="Q151" s="3" t="s">
        <v>120</v>
      </c>
      <c r="R151" s="11" t="s">
        <v>26</v>
      </c>
      <c r="S151" s="3" t="s">
        <v>506</v>
      </c>
    </row>
    <row r="152" spans="1:19" s="24" customFormat="1" ht="31.5" x14ac:dyDescent="0.25">
      <c r="A152" s="2">
        <v>149</v>
      </c>
      <c r="B152" s="2" t="s">
        <v>134</v>
      </c>
      <c r="C152" s="2" t="s">
        <v>134</v>
      </c>
      <c r="D152" s="2" t="s">
        <v>134</v>
      </c>
      <c r="E152" s="2" t="s">
        <v>134</v>
      </c>
      <c r="F152" s="3" t="s">
        <v>822</v>
      </c>
      <c r="G152" s="3" t="s">
        <v>484</v>
      </c>
      <c r="H152" s="3" t="s">
        <v>485</v>
      </c>
      <c r="I152" s="3" t="s">
        <v>475</v>
      </c>
      <c r="J152" s="11"/>
      <c r="K152" s="9" t="s">
        <v>97</v>
      </c>
      <c r="L152" s="3" t="s">
        <v>24</v>
      </c>
      <c r="M152" s="3">
        <v>3</v>
      </c>
      <c r="N152" s="3" t="s">
        <v>307</v>
      </c>
      <c r="O152" s="53">
        <v>40</v>
      </c>
      <c r="P152" s="55">
        <f t="shared" si="2"/>
        <v>120</v>
      </c>
      <c r="Q152" s="3" t="s">
        <v>120</v>
      </c>
      <c r="R152" s="11" t="s">
        <v>26</v>
      </c>
      <c r="S152" s="3" t="s">
        <v>506</v>
      </c>
    </row>
    <row r="153" spans="1:19" s="24" customFormat="1" ht="47.25" x14ac:dyDescent="0.25">
      <c r="A153" s="59">
        <v>150</v>
      </c>
      <c r="B153" s="2" t="s">
        <v>134</v>
      </c>
      <c r="C153" s="2" t="s">
        <v>134</v>
      </c>
      <c r="D153" s="2" t="s">
        <v>134</v>
      </c>
      <c r="E153" s="2" t="s">
        <v>134</v>
      </c>
      <c r="F153" s="3" t="s">
        <v>499</v>
      </c>
      <c r="G153" s="3" t="s">
        <v>484</v>
      </c>
      <c r="H153" s="3" t="s">
        <v>485</v>
      </c>
      <c r="I153" s="3" t="s">
        <v>475</v>
      </c>
      <c r="J153" s="11"/>
      <c r="K153" s="9" t="s">
        <v>97</v>
      </c>
      <c r="L153" s="3" t="s">
        <v>24</v>
      </c>
      <c r="M153" s="3">
        <v>2</v>
      </c>
      <c r="N153" s="3" t="s">
        <v>307</v>
      </c>
      <c r="O153" s="53">
        <v>60</v>
      </c>
      <c r="P153" s="55">
        <f t="shared" si="2"/>
        <v>120</v>
      </c>
      <c r="Q153" s="3" t="s">
        <v>120</v>
      </c>
      <c r="R153" s="11" t="s">
        <v>26</v>
      </c>
      <c r="S153" s="3" t="s">
        <v>506</v>
      </c>
    </row>
    <row r="154" spans="1:19" s="24" customFormat="1" ht="31.5" x14ac:dyDescent="0.25">
      <c r="A154" s="59">
        <v>151</v>
      </c>
      <c r="B154" s="2" t="s">
        <v>134</v>
      </c>
      <c r="C154" s="2" t="s">
        <v>134</v>
      </c>
      <c r="D154" s="2" t="s">
        <v>134</v>
      </c>
      <c r="E154" s="2" t="s">
        <v>134</v>
      </c>
      <c r="F154" s="3" t="s">
        <v>486</v>
      </c>
      <c r="G154" s="3" t="s">
        <v>484</v>
      </c>
      <c r="H154" s="3" t="s">
        <v>485</v>
      </c>
      <c r="I154" s="3" t="s">
        <v>475</v>
      </c>
      <c r="J154" s="11"/>
      <c r="K154" s="9" t="s">
        <v>97</v>
      </c>
      <c r="L154" s="3" t="s">
        <v>24</v>
      </c>
      <c r="M154" s="3">
        <v>4</v>
      </c>
      <c r="N154" s="3" t="s">
        <v>307</v>
      </c>
      <c r="O154" s="53">
        <v>30</v>
      </c>
      <c r="P154" s="55">
        <f t="shared" si="2"/>
        <v>120</v>
      </c>
      <c r="Q154" s="3" t="s">
        <v>120</v>
      </c>
      <c r="R154" s="11" t="s">
        <v>26</v>
      </c>
      <c r="S154" s="3" t="s">
        <v>506</v>
      </c>
    </row>
    <row r="155" spans="1:19" s="24" customFormat="1" ht="31.5" x14ac:dyDescent="0.25">
      <c r="A155" s="2">
        <v>152</v>
      </c>
      <c r="B155" s="2" t="s">
        <v>134</v>
      </c>
      <c r="C155" s="2" t="s">
        <v>134</v>
      </c>
      <c r="D155" s="2" t="s">
        <v>134</v>
      </c>
      <c r="E155" s="2" t="s">
        <v>134</v>
      </c>
      <c r="F155" s="3" t="s">
        <v>487</v>
      </c>
      <c r="G155" s="3" t="s">
        <v>484</v>
      </c>
      <c r="H155" s="3" t="s">
        <v>485</v>
      </c>
      <c r="I155" s="3" t="s">
        <v>475</v>
      </c>
      <c r="J155" s="11"/>
      <c r="K155" s="9" t="s">
        <v>97</v>
      </c>
      <c r="L155" s="3" t="s">
        <v>24</v>
      </c>
      <c r="M155" s="3">
        <v>10</v>
      </c>
      <c r="N155" s="3" t="s">
        <v>307</v>
      </c>
      <c r="O155" s="53">
        <v>3.5</v>
      </c>
      <c r="P155" s="55">
        <f t="shared" si="2"/>
        <v>35</v>
      </c>
      <c r="Q155" s="3" t="s">
        <v>120</v>
      </c>
      <c r="R155" s="11" t="s">
        <v>26</v>
      </c>
      <c r="S155" s="3" t="s">
        <v>506</v>
      </c>
    </row>
    <row r="156" spans="1:19" s="24" customFormat="1" ht="31.5" x14ac:dyDescent="0.25">
      <c r="A156" s="2">
        <v>153</v>
      </c>
      <c r="B156" s="2" t="s">
        <v>134</v>
      </c>
      <c r="C156" s="2" t="s">
        <v>134</v>
      </c>
      <c r="D156" s="2" t="s">
        <v>134</v>
      </c>
      <c r="E156" s="2" t="s">
        <v>134</v>
      </c>
      <c r="F156" s="3" t="s">
        <v>823</v>
      </c>
      <c r="G156" s="3" t="s">
        <v>484</v>
      </c>
      <c r="H156" s="3" t="s">
        <v>485</v>
      </c>
      <c r="I156" s="3" t="s">
        <v>475</v>
      </c>
      <c r="J156" s="11"/>
      <c r="K156" s="9" t="s">
        <v>97</v>
      </c>
      <c r="L156" s="3" t="s">
        <v>24</v>
      </c>
      <c r="M156" s="3">
        <v>2</v>
      </c>
      <c r="N156" s="3" t="s">
        <v>307</v>
      </c>
      <c r="O156" s="53">
        <v>60</v>
      </c>
      <c r="P156" s="55">
        <f t="shared" si="2"/>
        <v>120</v>
      </c>
      <c r="Q156" s="3" t="s">
        <v>120</v>
      </c>
      <c r="R156" s="11" t="s">
        <v>26</v>
      </c>
      <c r="S156" s="3" t="s">
        <v>506</v>
      </c>
    </row>
    <row r="157" spans="1:19" s="24" customFormat="1" ht="31.5" x14ac:dyDescent="0.25">
      <c r="A157" s="2">
        <v>154</v>
      </c>
      <c r="B157" s="2" t="s">
        <v>134</v>
      </c>
      <c r="C157" s="2" t="s">
        <v>134</v>
      </c>
      <c r="D157" s="2" t="s">
        <v>134</v>
      </c>
      <c r="E157" s="2" t="s">
        <v>134</v>
      </c>
      <c r="F157" s="3" t="s">
        <v>488</v>
      </c>
      <c r="G157" s="3" t="s">
        <v>484</v>
      </c>
      <c r="H157" s="3" t="s">
        <v>485</v>
      </c>
      <c r="I157" s="3" t="s">
        <v>475</v>
      </c>
      <c r="J157" s="11"/>
      <c r="K157" s="9" t="s">
        <v>97</v>
      </c>
      <c r="L157" s="3" t="s">
        <v>24</v>
      </c>
      <c r="M157" s="3">
        <v>2</v>
      </c>
      <c r="N157" s="3" t="s">
        <v>307</v>
      </c>
      <c r="O157" s="53">
        <v>600</v>
      </c>
      <c r="P157" s="55">
        <f t="shared" si="2"/>
        <v>1200</v>
      </c>
      <c r="Q157" s="3" t="s">
        <v>120</v>
      </c>
      <c r="R157" s="11" t="s">
        <v>26</v>
      </c>
      <c r="S157" s="3" t="s">
        <v>506</v>
      </c>
    </row>
    <row r="158" spans="1:19" s="24" customFormat="1" ht="31.5" x14ac:dyDescent="0.25">
      <c r="A158" s="59">
        <v>155</v>
      </c>
      <c r="B158" s="2" t="s">
        <v>134</v>
      </c>
      <c r="C158" s="2" t="s">
        <v>134</v>
      </c>
      <c r="D158" s="2" t="s">
        <v>134</v>
      </c>
      <c r="E158" s="2" t="s">
        <v>134</v>
      </c>
      <c r="F158" s="3" t="s">
        <v>489</v>
      </c>
      <c r="G158" s="3" t="s">
        <v>484</v>
      </c>
      <c r="H158" s="3" t="s">
        <v>485</v>
      </c>
      <c r="I158" s="3" t="s">
        <v>475</v>
      </c>
      <c r="J158" s="11"/>
      <c r="K158" s="9" t="s">
        <v>97</v>
      </c>
      <c r="L158" s="3" t="s">
        <v>24</v>
      </c>
      <c r="M158" s="3">
        <v>2</v>
      </c>
      <c r="N158" s="3" t="s">
        <v>307</v>
      </c>
      <c r="O158" s="53">
        <v>400</v>
      </c>
      <c r="P158" s="55">
        <f t="shared" si="2"/>
        <v>800</v>
      </c>
      <c r="Q158" s="3" t="s">
        <v>120</v>
      </c>
      <c r="R158" s="11" t="s">
        <v>26</v>
      </c>
      <c r="S158" s="3" t="s">
        <v>506</v>
      </c>
    </row>
    <row r="159" spans="1:19" s="24" customFormat="1" ht="31.5" x14ac:dyDescent="0.25">
      <c r="A159" s="59">
        <v>156</v>
      </c>
      <c r="B159" s="2" t="s">
        <v>134</v>
      </c>
      <c r="C159" s="2" t="s">
        <v>134</v>
      </c>
      <c r="D159" s="2" t="s">
        <v>134</v>
      </c>
      <c r="E159" s="2" t="s">
        <v>134</v>
      </c>
      <c r="F159" s="3" t="s">
        <v>490</v>
      </c>
      <c r="G159" s="3" t="s">
        <v>484</v>
      </c>
      <c r="H159" s="3" t="s">
        <v>485</v>
      </c>
      <c r="I159" s="3" t="s">
        <v>475</v>
      </c>
      <c r="J159" s="11"/>
      <c r="K159" s="9" t="s">
        <v>97</v>
      </c>
      <c r="L159" s="3" t="s">
        <v>24</v>
      </c>
      <c r="M159" s="3">
        <v>2</v>
      </c>
      <c r="N159" s="3" t="s">
        <v>307</v>
      </c>
      <c r="O159" s="53">
        <v>450</v>
      </c>
      <c r="P159" s="55">
        <f t="shared" si="2"/>
        <v>900</v>
      </c>
      <c r="Q159" s="3" t="s">
        <v>120</v>
      </c>
      <c r="R159" s="11" t="s">
        <v>26</v>
      </c>
      <c r="S159" s="3" t="s">
        <v>506</v>
      </c>
    </row>
    <row r="160" spans="1:19" s="24" customFormat="1" ht="31.5" x14ac:dyDescent="0.25">
      <c r="A160" s="2">
        <v>157</v>
      </c>
      <c r="B160" s="2" t="s">
        <v>134</v>
      </c>
      <c r="C160" s="2" t="s">
        <v>134</v>
      </c>
      <c r="D160" s="2" t="s">
        <v>134</v>
      </c>
      <c r="E160" s="2" t="s">
        <v>134</v>
      </c>
      <c r="F160" s="3" t="s">
        <v>736</v>
      </c>
      <c r="G160" s="3" t="s">
        <v>484</v>
      </c>
      <c r="H160" s="3" t="s">
        <v>485</v>
      </c>
      <c r="I160" s="3" t="s">
        <v>475</v>
      </c>
      <c r="J160" s="11"/>
      <c r="K160" s="9" t="s">
        <v>97</v>
      </c>
      <c r="L160" s="3" t="s">
        <v>24</v>
      </c>
      <c r="M160" s="3">
        <v>1</v>
      </c>
      <c r="N160" s="3" t="s">
        <v>307</v>
      </c>
      <c r="O160" s="53">
        <v>1400</v>
      </c>
      <c r="P160" s="55">
        <f t="shared" si="2"/>
        <v>1400</v>
      </c>
      <c r="Q160" s="3" t="s">
        <v>120</v>
      </c>
      <c r="R160" s="11" t="s">
        <v>26</v>
      </c>
      <c r="S160" s="3" t="s">
        <v>506</v>
      </c>
    </row>
    <row r="161" spans="1:19" s="24" customFormat="1" ht="47.25" x14ac:dyDescent="0.25">
      <c r="A161" s="2">
        <v>158</v>
      </c>
      <c r="B161" s="2" t="s">
        <v>134</v>
      </c>
      <c r="C161" s="2" t="s">
        <v>134</v>
      </c>
      <c r="D161" s="2" t="s">
        <v>134</v>
      </c>
      <c r="E161" s="2" t="s">
        <v>134</v>
      </c>
      <c r="F161" s="3" t="s">
        <v>646</v>
      </c>
      <c r="G161" s="3" t="s">
        <v>484</v>
      </c>
      <c r="H161" s="3" t="s">
        <v>485</v>
      </c>
      <c r="I161" s="3" t="s">
        <v>475</v>
      </c>
      <c r="J161" s="11"/>
      <c r="K161" s="9" t="s">
        <v>97</v>
      </c>
      <c r="L161" s="3" t="s">
        <v>24</v>
      </c>
      <c r="M161" s="3">
        <v>2</v>
      </c>
      <c r="N161" s="3" t="s">
        <v>307</v>
      </c>
      <c r="O161" s="53">
        <v>400</v>
      </c>
      <c r="P161" s="55">
        <f t="shared" si="2"/>
        <v>800</v>
      </c>
      <c r="Q161" s="3" t="s">
        <v>120</v>
      </c>
      <c r="R161" s="11" t="s">
        <v>26</v>
      </c>
      <c r="S161" s="3" t="s">
        <v>506</v>
      </c>
    </row>
    <row r="162" spans="1:19" s="24" customFormat="1" ht="63" x14ac:dyDescent="0.25">
      <c r="A162" s="2">
        <v>159</v>
      </c>
      <c r="B162" s="2" t="s">
        <v>134</v>
      </c>
      <c r="C162" s="2" t="s">
        <v>134</v>
      </c>
      <c r="D162" s="2" t="s">
        <v>134</v>
      </c>
      <c r="E162" s="2" t="s">
        <v>134</v>
      </c>
      <c r="F162" s="3" t="s">
        <v>500</v>
      </c>
      <c r="G162" s="3" t="s">
        <v>484</v>
      </c>
      <c r="H162" s="3" t="s">
        <v>485</v>
      </c>
      <c r="I162" s="3" t="s">
        <v>475</v>
      </c>
      <c r="J162" s="11"/>
      <c r="K162" s="9" t="s">
        <v>97</v>
      </c>
      <c r="L162" s="3" t="s">
        <v>24</v>
      </c>
      <c r="M162" s="3">
        <v>3</v>
      </c>
      <c r="N162" s="3" t="s">
        <v>307</v>
      </c>
      <c r="O162" s="53">
        <v>100</v>
      </c>
      <c r="P162" s="55">
        <f t="shared" si="2"/>
        <v>300</v>
      </c>
      <c r="Q162" s="3" t="s">
        <v>120</v>
      </c>
      <c r="R162" s="11" t="s">
        <v>26</v>
      </c>
      <c r="S162" s="3" t="s">
        <v>506</v>
      </c>
    </row>
    <row r="163" spans="1:19" s="24" customFormat="1" ht="31.5" x14ac:dyDescent="0.25">
      <c r="A163" s="59">
        <v>160</v>
      </c>
      <c r="B163" s="2" t="s">
        <v>134</v>
      </c>
      <c r="C163" s="2" t="s">
        <v>134</v>
      </c>
      <c r="D163" s="2" t="s">
        <v>134</v>
      </c>
      <c r="E163" s="2" t="s">
        <v>134</v>
      </c>
      <c r="F163" s="3" t="s">
        <v>491</v>
      </c>
      <c r="G163" s="3" t="s">
        <v>484</v>
      </c>
      <c r="H163" s="3" t="s">
        <v>485</v>
      </c>
      <c r="I163" s="3" t="s">
        <v>475</v>
      </c>
      <c r="J163" s="11"/>
      <c r="K163" s="9" t="s">
        <v>97</v>
      </c>
      <c r="L163" s="3" t="s">
        <v>24</v>
      </c>
      <c r="M163" s="3">
        <v>2</v>
      </c>
      <c r="N163" s="3" t="s">
        <v>307</v>
      </c>
      <c r="O163" s="53">
        <v>60</v>
      </c>
      <c r="P163" s="55">
        <f t="shared" si="2"/>
        <v>120</v>
      </c>
      <c r="Q163" s="3" t="s">
        <v>120</v>
      </c>
      <c r="R163" s="11" t="s">
        <v>26</v>
      </c>
      <c r="S163" s="3" t="s">
        <v>506</v>
      </c>
    </row>
    <row r="164" spans="1:19" s="24" customFormat="1" ht="31.5" x14ac:dyDescent="0.25">
      <c r="A164" s="59">
        <v>161</v>
      </c>
      <c r="B164" s="2" t="s">
        <v>134</v>
      </c>
      <c r="C164" s="2" t="s">
        <v>134</v>
      </c>
      <c r="D164" s="2" t="s">
        <v>134</v>
      </c>
      <c r="E164" s="2" t="s">
        <v>134</v>
      </c>
      <c r="F164" s="3" t="s">
        <v>492</v>
      </c>
      <c r="G164" s="3" t="s">
        <v>484</v>
      </c>
      <c r="H164" s="3" t="s">
        <v>485</v>
      </c>
      <c r="I164" s="3" t="s">
        <v>475</v>
      </c>
      <c r="J164" s="11"/>
      <c r="K164" s="9" t="s">
        <v>97</v>
      </c>
      <c r="L164" s="3" t="s">
        <v>24</v>
      </c>
      <c r="M164" s="3">
        <v>3</v>
      </c>
      <c r="N164" s="3" t="s">
        <v>307</v>
      </c>
      <c r="O164" s="53">
        <v>60</v>
      </c>
      <c r="P164" s="55">
        <f t="shared" si="2"/>
        <v>180</v>
      </c>
      <c r="Q164" s="3" t="s">
        <v>120</v>
      </c>
      <c r="R164" s="11" t="s">
        <v>26</v>
      </c>
      <c r="S164" s="3" t="s">
        <v>506</v>
      </c>
    </row>
    <row r="165" spans="1:19" s="24" customFormat="1" ht="47.25" x14ac:dyDescent="0.25">
      <c r="A165" s="2">
        <v>162</v>
      </c>
      <c r="B165" s="2" t="s">
        <v>134</v>
      </c>
      <c r="C165" s="2" t="s">
        <v>134</v>
      </c>
      <c r="D165" s="2" t="s">
        <v>134</v>
      </c>
      <c r="E165" s="2" t="s">
        <v>134</v>
      </c>
      <c r="F165" s="3" t="s">
        <v>501</v>
      </c>
      <c r="G165" s="3" t="s">
        <v>484</v>
      </c>
      <c r="H165" s="3" t="s">
        <v>485</v>
      </c>
      <c r="I165" s="3" t="s">
        <v>475</v>
      </c>
      <c r="J165" s="11"/>
      <c r="K165" s="9" t="s">
        <v>97</v>
      </c>
      <c r="L165" s="3" t="s">
        <v>24</v>
      </c>
      <c r="M165" s="3">
        <v>3</v>
      </c>
      <c r="N165" s="3" t="s">
        <v>307</v>
      </c>
      <c r="O165" s="53">
        <v>20</v>
      </c>
      <c r="P165" s="55">
        <f t="shared" si="2"/>
        <v>60</v>
      </c>
      <c r="Q165" s="3" t="s">
        <v>120</v>
      </c>
      <c r="R165" s="11" t="s">
        <v>26</v>
      </c>
      <c r="S165" s="3" t="s">
        <v>506</v>
      </c>
    </row>
    <row r="166" spans="1:19" s="24" customFormat="1" ht="63" x14ac:dyDescent="0.25">
      <c r="A166" s="2">
        <v>163</v>
      </c>
      <c r="B166" s="2" t="s">
        <v>134</v>
      </c>
      <c r="C166" s="2" t="s">
        <v>134</v>
      </c>
      <c r="D166" s="2" t="s">
        <v>134</v>
      </c>
      <c r="E166" s="2" t="s">
        <v>134</v>
      </c>
      <c r="F166" s="3" t="s">
        <v>502</v>
      </c>
      <c r="G166" s="3" t="s">
        <v>484</v>
      </c>
      <c r="H166" s="3" t="s">
        <v>485</v>
      </c>
      <c r="I166" s="3" t="s">
        <v>475</v>
      </c>
      <c r="J166" s="11"/>
      <c r="K166" s="9" t="s">
        <v>97</v>
      </c>
      <c r="L166" s="3" t="s">
        <v>24</v>
      </c>
      <c r="M166" s="3">
        <v>3</v>
      </c>
      <c r="N166" s="3" t="s">
        <v>307</v>
      </c>
      <c r="O166" s="53">
        <v>50</v>
      </c>
      <c r="P166" s="55">
        <f t="shared" si="2"/>
        <v>150</v>
      </c>
      <c r="Q166" s="3" t="s">
        <v>120</v>
      </c>
      <c r="R166" s="11" t="s">
        <v>26</v>
      </c>
      <c r="S166" s="3" t="s">
        <v>506</v>
      </c>
    </row>
    <row r="167" spans="1:19" s="24" customFormat="1" ht="31.5" x14ac:dyDescent="0.25">
      <c r="A167" s="2">
        <v>164</v>
      </c>
      <c r="B167" s="2" t="s">
        <v>134</v>
      </c>
      <c r="C167" s="2" t="s">
        <v>134</v>
      </c>
      <c r="D167" s="2" t="s">
        <v>134</v>
      </c>
      <c r="E167" s="2" t="s">
        <v>134</v>
      </c>
      <c r="F167" s="3" t="s">
        <v>493</v>
      </c>
      <c r="G167" s="3" t="s">
        <v>484</v>
      </c>
      <c r="H167" s="3" t="s">
        <v>485</v>
      </c>
      <c r="I167" s="3" t="s">
        <v>475</v>
      </c>
      <c r="J167" s="11"/>
      <c r="K167" s="9" t="s">
        <v>97</v>
      </c>
      <c r="L167" s="3" t="s">
        <v>24</v>
      </c>
      <c r="M167" s="3">
        <v>2</v>
      </c>
      <c r="N167" s="3" t="s">
        <v>307</v>
      </c>
      <c r="O167" s="53">
        <v>60</v>
      </c>
      <c r="P167" s="55">
        <f t="shared" si="2"/>
        <v>120</v>
      </c>
      <c r="Q167" s="3" t="s">
        <v>120</v>
      </c>
      <c r="R167" s="11" t="s">
        <v>26</v>
      </c>
      <c r="S167" s="3" t="s">
        <v>506</v>
      </c>
    </row>
    <row r="168" spans="1:19" s="24" customFormat="1" ht="31.5" x14ac:dyDescent="0.25">
      <c r="A168" s="59">
        <v>165</v>
      </c>
      <c r="B168" s="2" t="s">
        <v>134</v>
      </c>
      <c r="C168" s="2" t="s">
        <v>134</v>
      </c>
      <c r="D168" s="2" t="s">
        <v>134</v>
      </c>
      <c r="E168" s="2" t="s">
        <v>134</v>
      </c>
      <c r="F168" s="3" t="s">
        <v>503</v>
      </c>
      <c r="G168" s="3" t="s">
        <v>484</v>
      </c>
      <c r="H168" s="3" t="s">
        <v>485</v>
      </c>
      <c r="I168" s="3" t="s">
        <v>475</v>
      </c>
      <c r="J168" s="11"/>
      <c r="K168" s="9" t="s">
        <v>97</v>
      </c>
      <c r="L168" s="3" t="s">
        <v>24</v>
      </c>
      <c r="M168" s="3">
        <v>2</v>
      </c>
      <c r="N168" s="3" t="s">
        <v>307</v>
      </c>
      <c r="O168" s="53">
        <v>400</v>
      </c>
      <c r="P168" s="55">
        <f t="shared" si="2"/>
        <v>800</v>
      </c>
      <c r="Q168" s="3" t="s">
        <v>120</v>
      </c>
      <c r="R168" s="11" t="s">
        <v>26</v>
      </c>
      <c r="S168" s="3" t="s">
        <v>506</v>
      </c>
    </row>
    <row r="169" spans="1:19" s="24" customFormat="1" ht="31.5" x14ac:dyDescent="0.25">
      <c r="A169" s="59">
        <v>166</v>
      </c>
      <c r="B169" s="2" t="s">
        <v>134</v>
      </c>
      <c r="C169" s="2" t="s">
        <v>134</v>
      </c>
      <c r="D169" s="2" t="s">
        <v>134</v>
      </c>
      <c r="E169" s="2" t="s">
        <v>134</v>
      </c>
      <c r="F169" s="3" t="s">
        <v>494</v>
      </c>
      <c r="G169" s="3" t="s">
        <v>484</v>
      </c>
      <c r="H169" s="3" t="s">
        <v>485</v>
      </c>
      <c r="I169" s="3" t="s">
        <v>475</v>
      </c>
      <c r="J169" s="11"/>
      <c r="K169" s="9" t="s">
        <v>97</v>
      </c>
      <c r="L169" s="3" t="s">
        <v>24</v>
      </c>
      <c r="M169" s="3">
        <v>1</v>
      </c>
      <c r="N169" s="3" t="s">
        <v>307</v>
      </c>
      <c r="O169" s="53">
        <v>200</v>
      </c>
      <c r="P169" s="55">
        <f t="shared" si="2"/>
        <v>200</v>
      </c>
      <c r="Q169" s="3" t="s">
        <v>120</v>
      </c>
      <c r="R169" s="11" t="s">
        <v>26</v>
      </c>
      <c r="S169" s="3" t="s">
        <v>506</v>
      </c>
    </row>
    <row r="170" spans="1:19" s="24" customFormat="1" ht="31.5" x14ac:dyDescent="0.25">
      <c r="A170" s="2">
        <v>167</v>
      </c>
      <c r="B170" s="2" t="s">
        <v>134</v>
      </c>
      <c r="C170" s="2" t="s">
        <v>134</v>
      </c>
      <c r="D170" s="2" t="s">
        <v>134</v>
      </c>
      <c r="E170" s="2" t="s">
        <v>134</v>
      </c>
      <c r="F170" s="3" t="s">
        <v>504</v>
      </c>
      <c r="G170" s="3" t="s">
        <v>484</v>
      </c>
      <c r="H170" s="3" t="s">
        <v>485</v>
      </c>
      <c r="I170" s="3" t="s">
        <v>475</v>
      </c>
      <c r="J170" s="11"/>
      <c r="K170" s="9" t="s">
        <v>97</v>
      </c>
      <c r="L170" s="3" t="s">
        <v>24</v>
      </c>
      <c r="M170" s="3">
        <v>3</v>
      </c>
      <c r="N170" s="3" t="s">
        <v>307</v>
      </c>
      <c r="O170" s="53">
        <v>35</v>
      </c>
      <c r="P170" s="55">
        <f t="shared" si="2"/>
        <v>105</v>
      </c>
      <c r="Q170" s="3" t="s">
        <v>120</v>
      </c>
      <c r="R170" s="11" t="s">
        <v>26</v>
      </c>
      <c r="S170" s="3" t="s">
        <v>506</v>
      </c>
    </row>
    <row r="171" spans="1:19" s="24" customFormat="1" ht="47.25" x14ac:dyDescent="0.25">
      <c r="A171" s="2">
        <v>168</v>
      </c>
      <c r="B171" s="2" t="s">
        <v>134</v>
      </c>
      <c r="C171" s="2" t="s">
        <v>134</v>
      </c>
      <c r="D171" s="2" t="s">
        <v>134</v>
      </c>
      <c r="E171" s="2" t="s">
        <v>134</v>
      </c>
      <c r="F171" s="3" t="s">
        <v>505</v>
      </c>
      <c r="G171" s="3" t="s">
        <v>484</v>
      </c>
      <c r="H171" s="3" t="s">
        <v>485</v>
      </c>
      <c r="I171" s="3" t="s">
        <v>475</v>
      </c>
      <c r="J171" s="11"/>
      <c r="K171" s="9" t="s">
        <v>97</v>
      </c>
      <c r="L171" s="3" t="s">
        <v>24</v>
      </c>
      <c r="M171" s="3">
        <v>1</v>
      </c>
      <c r="N171" s="3" t="s">
        <v>307</v>
      </c>
      <c r="O171" s="53">
        <v>500</v>
      </c>
      <c r="P171" s="55">
        <f t="shared" si="2"/>
        <v>500</v>
      </c>
      <c r="Q171" s="3" t="s">
        <v>120</v>
      </c>
      <c r="R171" s="11" t="s">
        <v>26</v>
      </c>
      <c r="S171" s="3" t="s">
        <v>506</v>
      </c>
    </row>
    <row r="172" spans="1:19" s="24" customFormat="1" ht="31.5" x14ac:dyDescent="0.25">
      <c r="A172" s="2">
        <v>169</v>
      </c>
      <c r="B172" s="2" t="s">
        <v>134</v>
      </c>
      <c r="C172" s="2" t="s">
        <v>134</v>
      </c>
      <c r="D172" s="2" t="s">
        <v>134</v>
      </c>
      <c r="E172" s="2" t="s">
        <v>134</v>
      </c>
      <c r="F172" s="3" t="s">
        <v>495</v>
      </c>
      <c r="G172" s="3" t="s">
        <v>484</v>
      </c>
      <c r="H172" s="3" t="s">
        <v>485</v>
      </c>
      <c r="I172" s="3" t="s">
        <v>475</v>
      </c>
      <c r="J172" s="11"/>
      <c r="K172" s="9" t="s">
        <v>97</v>
      </c>
      <c r="L172" s="3" t="s">
        <v>24</v>
      </c>
      <c r="M172" s="3">
        <v>1</v>
      </c>
      <c r="N172" s="3" t="s">
        <v>307</v>
      </c>
      <c r="O172" s="53">
        <v>200</v>
      </c>
      <c r="P172" s="55">
        <f t="shared" si="2"/>
        <v>200</v>
      </c>
      <c r="Q172" s="3" t="s">
        <v>120</v>
      </c>
      <c r="R172" s="11" t="s">
        <v>26</v>
      </c>
      <c r="S172" s="3" t="s">
        <v>506</v>
      </c>
    </row>
    <row r="173" spans="1:19" s="24" customFormat="1" ht="31.5" x14ac:dyDescent="0.25">
      <c r="A173" s="59">
        <v>170</v>
      </c>
      <c r="B173" s="2" t="s">
        <v>134</v>
      </c>
      <c r="C173" s="2" t="s">
        <v>134</v>
      </c>
      <c r="D173" s="2" t="s">
        <v>134</v>
      </c>
      <c r="E173" s="2" t="s">
        <v>134</v>
      </c>
      <c r="F173" s="3" t="s">
        <v>496</v>
      </c>
      <c r="G173" s="3" t="s">
        <v>484</v>
      </c>
      <c r="H173" s="3" t="s">
        <v>485</v>
      </c>
      <c r="I173" s="3" t="s">
        <v>475</v>
      </c>
      <c r="J173" s="11"/>
      <c r="K173" s="9" t="s">
        <v>97</v>
      </c>
      <c r="L173" s="3" t="s">
        <v>24</v>
      </c>
      <c r="M173" s="3">
        <v>1</v>
      </c>
      <c r="N173" s="3" t="s">
        <v>307</v>
      </c>
      <c r="O173" s="53">
        <v>600</v>
      </c>
      <c r="P173" s="55">
        <f t="shared" si="2"/>
        <v>600</v>
      </c>
      <c r="Q173" s="3" t="s">
        <v>120</v>
      </c>
      <c r="R173" s="11" t="s">
        <v>26</v>
      </c>
      <c r="S173" s="3" t="s">
        <v>506</v>
      </c>
    </row>
    <row r="174" spans="1:19" s="24" customFormat="1" ht="31.5" x14ac:dyDescent="0.25">
      <c r="A174" s="59">
        <v>171</v>
      </c>
      <c r="B174" s="2" t="s">
        <v>134</v>
      </c>
      <c r="C174" s="2" t="s">
        <v>134</v>
      </c>
      <c r="D174" s="2" t="s">
        <v>134</v>
      </c>
      <c r="E174" s="2" t="s">
        <v>134</v>
      </c>
      <c r="F174" s="3" t="s">
        <v>497</v>
      </c>
      <c r="G174" s="3" t="s">
        <v>484</v>
      </c>
      <c r="H174" s="3" t="s">
        <v>485</v>
      </c>
      <c r="I174" s="3" t="s">
        <v>475</v>
      </c>
      <c r="J174" s="11"/>
      <c r="K174" s="9" t="s">
        <v>97</v>
      </c>
      <c r="L174" s="3" t="s">
        <v>24</v>
      </c>
      <c r="M174" s="3">
        <v>3</v>
      </c>
      <c r="N174" s="3" t="s">
        <v>307</v>
      </c>
      <c r="O174" s="53">
        <v>30</v>
      </c>
      <c r="P174" s="55">
        <f t="shared" si="2"/>
        <v>90</v>
      </c>
      <c r="Q174" s="3" t="s">
        <v>120</v>
      </c>
      <c r="R174" s="11" t="s">
        <v>26</v>
      </c>
      <c r="S174" s="3" t="s">
        <v>506</v>
      </c>
    </row>
    <row r="175" spans="1:19" s="24" customFormat="1" ht="31.5" x14ac:dyDescent="0.25">
      <c r="A175" s="2">
        <v>172</v>
      </c>
      <c r="B175" s="2" t="s">
        <v>134</v>
      </c>
      <c r="C175" s="2" t="s">
        <v>134</v>
      </c>
      <c r="D175" s="2" t="s">
        <v>134</v>
      </c>
      <c r="E175" s="2" t="s">
        <v>134</v>
      </c>
      <c r="F175" s="3" t="s">
        <v>498</v>
      </c>
      <c r="G175" s="3" t="s">
        <v>484</v>
      </c>
      <c r="H175" s="3" t="s">
        <v>485</v>
      </c>
      <c r="I175" s="3" t="s">
        <v>475</v>
      </c>
      <c r="J175" s="11"/>
      <c r="K175" s="9" t="s">
        <v>97</v>
      </c>
      <c r="L175" s="3" t="s">
        <v>24</v>
      </c>
      <c r="M175" s="3">
        <v>12</v>
      </c>
      <c r="N175" s="3" t="s">
        <v>307</v>
      </c>
      <c r="O175" s="53">
        <v>15</v>
      </c>
      <c r="P175" s="55">
        <f t="shared" si="2"/>
        <v>180</v>
      </c>
      <c r="Q175" s="3" t="s">
        <v>120</v>
      </c>
      <c r="R175" s="11" t="s">
        <v>26</v>
      </c>
      <c r="S175" s="3" t="s">
        <v>506</v>
      </c>
    </row>
    <row r="176" spans="1:19" s="24" customFormat="1" ht="31.5" x14ac:dyDescent="0.25">
      <c r="A176" s="2">
        <v>173</v>
      </c>
      <c r="B176" s="2" t="s">
        <v>134</v>
      </c>
      <c r="C176" s="2" t="s">
        <v>134</v>
      </c>
      <c r="D176" s="2" t="s">
        <v>134</v>
      </c>
      <c r="E176" s="2" t="s">
        <v>134</v>
      </c>
      <c r="F176" s="3" t="s">
        <v>312</v>
      </c>
      <c r="G176" s="3" t="s">
        <v>313</v>
      </c>
      <c r="H176" s="3" t="s">
        <v>507</v>
      </c>
      <c r="I176" s="3" t="s">
        <v>475</v>
      </c>
      <c r="J176" s="11"/>
      <c r="K176" s="9" t="s">
        <v>97</v>
      </c>
      <c r="L176" s="3" t="s">
        <v>24</v>
      </c>
      <c r="M176" s="3">
        <v>100</v>
      </c>
      <c r="N176" s="3" t="s">
        <v>314</v>
      </c>
      <c r="O176" s="53">
        <v>6</v>
      </c>
      <c r="P176" s="55">
        <f t="shared" si="2"/>
        <v>600</v>
      </c>
      <c r="Q176" s="3" t="s">
        <v>120</v>
      </c>
      <c r="R176" s="11" t="s">
        <v>26</v>
      </c>
      <c r="S176" s="3" t="s">
        <v>519</v>
      </c>
    </row>
    <row r="177" spans="1:19" s="24" customFormat="1" ht="31.5" x14ac:dyDescent="0.25">
      <c r="A177" s="2">
        <v>174</v>
      </c>
      <c r="B177" s="2" t="s">
        <v>134</v>
      </c>
      <c r="C177" s="2" t="s">
        <v>134</v>
      </c>
      <c r="D177" s="2" t="s">
        <v>134</v>
      </c>
      <c r="E177" s="2" t="s">
        <v>134</v>
      </c>
      <c r="F177" s="3" t="s">
        <v>315</v>
      </c>
      <c r="G177" s="3" t="s">
        <v>313</v>
      </c>
      <c r="H177" s="3" t="s">
        <v>507</v>
      </c>
      <c r="I177" s="3" t="s">
        <v>475</v>
      </c>
      <c r="J177" s="11"/>
      <c r="K177" s="9" t="s">
        <v>97</v>
      </c>
      <c r="L177" s="3" t="s">
        <v>24</v>
      </c>
      <c r="M177" s="3">
        <v>100</v>
      </c>
      <c r="N177" s="3" t="s">
        <v>314</v>
      </c>
      <c r="O177" s="53">
        <v>8</v>
      </c>
      <c r="P177" s="55">
        <f t="shared" si="2"/>
        <v>800</v>
      </c>
      <c r="Q177" s="3" t="s">
        <v>120</v>
      </c>
      <c r="R177" s="11" t="s">
        <v>26</v>
      </c>
      <c r="S177" s="3" t="s">
        <v>519</v>
      </c>
    </row>
    <row r="178" spans="1:19" s="24" customFormat="1" ht="31.5" x14ac:dyDescent="0.25">
      <c r="A178" s="59">
        <v>175</v>
      </c>
      <c r="B178" s="2" t="s">
        <v>134</v>
      </c>
      <c r="C178" s="2" t="s">
        <v>134</v>
      </c>
      <c r="D178" s="2" t="s">
        <v>134</v>
      </c>
      <c r="E178" s="2" t="s">
        <v>134</v>
      </c>
      <c r="F178" s="3" t="s">
        <v>511</v>
      </c>
      <c r="G178" s="3" t="s">
        <v>313</v>
      </c>
      <c r="H178" s="3" t="s">
        <v>507</v>
      </c>
      <c r="I178" s="3" t="s">
        <v>475</v>
      </c>
      <c r="J178" s="11"/>
      <c r="K178" s="9" t="s">
        <v>97</v>
      </c>
      <c r="L178" s="3" t="s">
        <v>24</v>
      </c>
      <c r="M178" s="3">
        <v>15</v>
      </c>
      <c r="N178" s="3" t="s">
        <v>307</v>
      </c>
      <c r="O178" s="53">
        <v>40</v>
      </c>
      <c r="P178" s="55">
        <f t="shared" si="2"/>
        <v>600</v>
      </c>
      <c r="Q178" s="3" t="s">
        <v>120</v>
      </c>
      <c r="R178" s="11" t="s">
        <v>26</v>
      </c>
      <c r="S178" s="3" t="s">
        <v>519</v>
      </c>
    </row>
    <row r="179" spans="1:19" s="24" customFormat="1" ht="31.5" x14ac:dyDescent="0.25">
      <c r="A179" s="59">
        <v>176</v>
      </c>
      <c r="B179" s="2" t="s">
        <v>134</v>
      </c>
      <c r="C179" s="2" t="s">
        <v>134</v>
      </c>
      <c r="D179" s="2" t="s">
        <v>134</v>
      </c>
      <c r="E179" s="2" t="s">
        <v>134</v>
      </c>
      <c r="F179" s="3" t="s">
        <v>512</v>
      </c>
      <c r="G179" s="3" t="s">
        <v>313</v>
      </c>
      <c r="H179" s="3" t="s">
        <v>507</v>
      </c>
      <c r="I179" s="3" t="s">
        <v>475</v>
      </c>
      <c r="J179" s="11"/>
      <c r="K179" s="9" t="s">
        <v>97</v>
      </c>
      <c r="L179" s="3" t="s">
        <v>24</v>
      </c>
      <c r="M179" s="3">
        <v>15</v>
      </c>
      <c r="N179" s="3" t="s">
        <v>307</v>
      </c>
      <c r="O179" s="53">
        <v>30</v>
      </c>
      <c r="P179" s="55">
        <f t="shared" si="2"/>
        <v>450</v>
      </c>
      <c r="Q179" s="3" t="s">
        <v>120</v>
      </c>
      <c r="R179" s="11" t="s">
        <v>26</v>
      </c>
      <c r="S179" s="3" t="s">
        <v>519</v>
      </c>
    </row>
    <row r="180" spans="1:19" s="24" customFormat="1" ht="31.5" x14ac:dyDescent="0.25">
      <c r="A180" s="2">
        <v>177</v>
      </c>
      <c r="B180" s="2" t="s">
        <v>134</v>
      </c>
      <c r="C180" s="2" t="s">
        <v>134</v>
      </c>
      <c r="D180" s="2" t="s">
        <v>134</v>
      </c>
      <c r="E180" s="2" t="s">
        <v>134</v>
      </c>
      <c r="F180" s="3" t="s">
        <v>513</v>
      </c>
      <c r="G180" s="3" t="s">
        <v>313</v>
      </c>
      <c r="H180" s="3" t="s">
        <v>507</v>
      </c>
      <c r="I180" s="3" t="s">
        <v>475</v>
      </c>
      <c r="J180" s="11"/>
      <c r="K180" s="9" t="s">
        <v>97</v>
      </c>
      <c r="L180" s="3" t="s">
        <v>24</v>
      </c>
      <c r="M180" s="3">
        <v>15</v>
      </c>
      <c r="N180" s="3" t="s">
        <v>307</v>
      </c>
      <c r="O180" s="53">
        <v>25</v>
      </c>
      <c r="P180" s="55">
        <f t="shared" si="2"/>
        <v>375</v>
      </c>
      <c r="Q180" s="3" t="s">
        <v>120</v>
      </c>
      <c r="R180" s="11" t="s">
        <v>26</v>
      </c>
      <c r="S180" s="3" t="s">
        <v>519</v>
      </c>
    </row>
    <row r="181" spans="1:19" s="24" customFormat="1" ht="78.75" x14ac:dyDescent="0.25">
      <c r="A181" s="2">
        <v>178</v>
      </c>
      <c r="B181" s="2" t="s">
        <v>134</v>
      </c>
      <c r="C181" s="2" t="s">
        <v>134</v>
      </c>
      <c r="D181" s="2" t="s">
        <v>134</v>
      </c>
      <c r="E181" s="2" t="s">
        <v>134</v>
      </c>
      <c r="F181" s="3" t="s">
        <v>514</v>
      </c>
      <c r="G181" s="3" t="s">
        <v>508</v>
      </c>
      <c r="H181" s="3" t="s">
        <v>507</v>
      </c>
      <c r="I181" s="3" t="s">
        <v>475</v>
      </c>
      <c r="J181" s="11"/>
      <c r="K181" s="9" t="s">
        <v>97</v>
      </c>
      <c r="L181" s="3" t="s">
        <v>24</v>
      </c>
      <c r="M181" s="3">
        <v>10</v>
      </c>
      <c r="N181" s="3" t="s">
        <v>307</v>
      </c>
      <c r="O181" s="53">
        <v>700</v>
      </c>
      <c r="P181" s="55">
        <f t="shared" si="2"/>
        <v>7000</v>
      </c>
      <c r="Q181" s="3" t="s">
        <v>120</v>
      </c>
      <c r="R181" s="11" t="s">
        <v>26</v>
      </c>
      <c r="S181" s="3" t="s">
        <v>519</v>
      </c>
    </row>
    <row r="182" spans="1:19" s="24" customFormat="1" ht="141.75" x14ac:dyDescent="0.25">
      <c r="A182" s="2">
        <v>179</v>
      </c>
      <c r="B182" s="2" t="s">
        <v>134</v>
      </c>
      <c r="C182" s="2" t="s">
        <v>134</v>
      </c>
      <c r="D182" s="2" t="s">
        <v>134</v>
      </c>
      <c r="E182" s="2" t="s">
        <v>134</v>
      </c>
      <c r="F182" s="3" t="s">
        <v>515</v>
      </c>
      <c r="G182" s="3" t="s">
        <v>508</v>
      </c>
      <c r="H182" s="3" t="s">
        <v>507</v>
      </c>
      <c r="I182" s="3" t="s">
        <v>475</v>
      </c>
      <c r="J182" s="11"/>
      <c r="K182" s="9" t="s">
        <v>97</v>
      </c>
      <c r="L182" s="3" t="s">
        <v>24</v>
      </c>
      <c r="M182" s="3">
        <v>10</v>
      </c>
      <c r="N182" s="3" t="s">
        <v>307</v>
      </c>
      <c r="O182" s="53">
        <v>600</v>
      </c>
      <c r="P182" s="55">
        <f t="shared" si="2"/>
        <v>6000</v>
      </c>
      <c r="Q182" s="3" t="s">
        <v>120</v>
      </c>
      <c r="R182" s="11" t="s">
        <v>26</v>
      </c>
      <c r="S182" s="3" t="s">
        <v>519</v>
      </c>
    </row>
    <row r="183" spans="1:19" s="24" customFormat="1" ht="31.5" x14ac:dyDescent="0.25">
      <c r="A183" s="59">
        <v>180</v>
      </c>
      <c r="B183" s="2" t="s">
        <v>134</v>
      </c>
      <c r="C183" s="2" t="s">
        <v>134</v>
      </c>
      <c r="D183" s="2" t="s">
        <v>134</v>
      </c>
      <c r="E183" s="2" t="s">
        <v>134</v>
      </c>
      <c r="F183" s="3" t="s">
        <v>316</v>
      </c>
      <c r="G183" s="3" t="s">
        <v>508</v>
      </c>
      <c r="H183" s="3" t="s">
        <v>509</v>
      </c>
      <c r="I183" s="3" t="s">
        <v>475</v>
      </c>
      <c r="J183" s="11"/>
      <c r="K183" s="9" t="s">
        <v>97</v>
      </c>
      <c r="L183" s="3" t="s">
        <v>24</v>
      </c>
      <c r="M183" s="3">
        <v>10</v>
      </c>
      <c r="N183" s="3" t="s">
        <v>307</v>
      </c>
      <c r="O183" s="53">
        <v>30</v>
      </c>
      <c r="P183" s="55">
        <f t="shared" si="2"/>
        <v>300</v>
      </c>
      <c r="Q183" s="3" t="s">
        <v>120</v>
      </c>
      <c r="R183" s="11" t="s">
        <v>26</v>
      </c>
      <c r="S183" s="3" t="s">
        <v>519</v>
      </c>
    </row>
    <row r="184" spans="1:19" s="24" customFormat="1" ht="31.5" x14ac:dyDescent="0.25">
      <c r="A184" s="59">
        <v>181</v>
      </c>
      <c r="B184" s="2" t="s">
        <v>134</v>
      </c>
      <c r="C184" s="2" t="s">
        <v>134</v>
      </c>
      <c r="D184" s="2" t="s">
        <v>134</v>
      </c>
      <c r="E184" s="2" t="s">
        <v>134</v>
      </c>
      <c r="F184" s="3" t="s">
        <v>317</v>
      </c>
      <c r="G184" s="3" t="s">
        <v>508</v>
      </c>
      <c r="H184" s="3" t="s">
        <v>509</v>
      </c>
      <c r="I184" s="3" t="s">
        <v>475</v>
      </c>
      <c r="J184" s="11"/>
      <c r="K184" s="9" t="s">
        <v>97</v>
      </c>
      <c r="L184" s="3" t="s">
        <v>24</v>
      </c>
      <c r="M184" s="3">
        <v>10</v>
      </c>
      <c r="N184" s="3" t="s">
        <v>307</v>
      </c>
      <c r="O184" s="53">
        <v>30</v>
      </c>
      <c r="P184" s="55">
        <f t="shared" si="2"/>
        <v>300</v>
      </c>
      <c r="Q184" s="3" t="s">
        <v>120</v>
      </c>
      <c r="R184" s="11" t="s">
        <v>26</v>
      </c>
      <c r="S184" s="3" t="s">
        <v>519</v>
      </c>
    </row>
    <row r="185" spans="1:19" s="24" customFormat="1" ht="31.5" x14ac:dyDescent="0.25">
      <c r="A185" s="2">
        <v>182</v>
      </c>
      <c r="B185" s="2" t="s">
        <v>134</v>
      </c>
      <c r="C185" s="2" t="s">
        <v>134</v>
      </c>
      <c r="D185" s="2" t="s">
        <v>134</v>
      </c>
      <c r="E185" s="2" t="s">
        <v>134</v>
      </c>
      <c r="F185" s="3" t="s">
        <v>318</v>
      </c>
      <c r="G185" s="3" t="s">
        <v>508</v>
      </c>
      <c r="H185" s="3" t="s">
        <v>509</v>
      </c>
      <c r="I185" s="3" t="s">
        <v>475</v>
      </c>
      <c r="J185" s="11"/>
      <c r="K185" s="9" t="s">
        <v>97</v>
      </c>
      <c r="L185" s="3" t="s">
        <v>24</v>
      </c>
      <c r="M185" s="3">
        <v>10</v>
      </c>
      <c r="N185" s="3" t="s">
        <v>307</v>
      </c>
      <c r="O185" s="53">
        <v>40</v>
      </c>
      <c r="P185" s="55">
        <f t="shared" si="2"/>
        <v>400</v>
      </c>
      <c r="Q185" s="3" t="s">
        <v>120</v>
      </c>
      <c r="R185" s="11" t="s">
        <v>26</v>
      </c>
      <c r="S185" s="3" t="s">
        <v>519</v>
      </c>
    </row>
    <row r="186" spans="1:19" s="24" customFormat="1" ht="31.5" x14ac:dyDescent="0.25">
      <c r="A186" s="2">
        <v>183</v>
      </c>
      <c r="B186" s="2" t="s">
        <v>134</v>
      </c>
      <c r="C186" s="2" t="s">
        <v>134</v>
      </c>
      <c r="D186" s="2" t="s">
        <v>134</v>
      </c>
      <c r="E186" s="2" t="s">
        <v>134</v>
      </c>
      <c r="F186" s="3" t="s">
        <v>516</v>
      </c>
      <c r="G186" s="3" t="s">
        <v>508</v>
      </c>
      <c r="H186" s="3" t="s">
        <v>507</v>
      </c>
      <c r="I186" s="3" t="s">
        <v>475</v>
      </c>
      <c r="J186" s="11"/>
      <c r="K186" s="9" t="s">
        <v>97</v>
      </c>
      <c r="L186" s="3" t="s">
        <v>24</v>
      </c>
      <c r="M186" s="3">
        <v>5</v>
      </c>
      <c r="N186" s="3" t="s">
        <v>307</v>
      </c>
      <c r="O186" s="53">
        <v>100</v>
      </c>
      <c r="P186" s="55">
        <f t="shared" si="2"/>
        <v>500</v>
      </c>
      <c r="Q186" s="3" t="s">
        <v>120</v>
      </c>
      <c r="R186" s="11" t="s">
        <v>26</v>
      </c>
      <c r="S186" s="3" t="s">
        <v>519</v>
      </c>
    </row>
    <row r="187" spans="1:19" s="24" customFormat="1" ht="63" x14ac:dyDescent="0.25">
      <c r="A187" s="2">
        <v>184</v>
      </c>
      <c r="B187" s="2" t="s">
        <v>134</v>
      </c>
      <c r="C187" s="2" t="s">
        <v>134</v>
      </c>
      <c r="D187" s="2" t="s">
        <v>134</v>
      </c>
      <c r="E187" s="2" t="s">
        <v>134</v>
      </c>
      <c r="F187" s="3" t="s">
        <v>517</v>
      </c>
      <c r="G187" s="3" t="s">
        <v>508</v>
      </c>
      <c r="H187" s="3" t="s">
        <v>507</v>
      </c>
      <c r="I187" s="3" t="s">
        <v>475</v>
      </c>
      <c r="J187" s="11"/>
      <c r="K187" s="9" t="s">
        <v>97</v>
      </c>
      <c r="L187" s="3" t="s">
        <v>24</v>
      </c>
      <c r="M187" s="3">
        <v>10</v>
      </c>
      <c r="N187" s="3" t="s">
        <v>307</v>
      </c>
      <c r="O187" s="53">
        <v>45</v>
      </c>
      <c r="P187" s="55">
        <f t="shared" si="2"/>
        <v>450</v>
      </c>
      <c r="Q187" s="3" t="s">
        <v>120</v>
      </c>
      <c r="R187" s="11" t="s">
        <v>26</v>
      </c>
      <c r="S187" s="3" t="s">
        <v>519</v>
      </c>
    </row>
    <row r="188" spans="1:19" s="24" customFormat="1" ht="31.5" x14ac:dyDescent="0.25">
      <c r="A188" s="59">
        <v>185</v>
      </c>
      <c r="B188" s="2" t="s">
        <v>134</v>
      </c>
      <c r="C188" s="2" t="s">
        <v>134</v>
      </c>
      <c r="D188" s="2" t="s">
        <v>134</v>
      </c>
      <c r="E188" s="2" t="s">
        <v>134</v>
      </c>
      <c r="F188" s="3" t="s">
        <v>319</v>
      </c>
      <c r="G188" s="3" t="s">
        <v>508</v>
      </c>
      <c r="H188" s="3" t="s">
        <v>507</v>
      </c>
      <c r="I188" s="3" t="s">
        <v>475</v>
      </c>
      <c r="J188" s="11"/>
      <c r="K188" s="9" t="s">
        <v>97</v>
      </c>
      <c r="L188" s="3" t="s">
        <v>24</v>
      </c>
      <c r="M188" s="3">
        <v>10</v>
      </c>
      <c r="N188" s="3" t="s">
        <v>307</v>
      </c>
      <c r="O188" s="53">
        <v>5</v>
      </c>
      <c r="P188" s="55">
        <f t="shared" si="2"/>
        <v>50</v>
      </c>
      <c r="Q188" s="3" t="s">
        <v>120</v>
      </c>
      <c r="R188" s="11" t="s">
        <v>26</v>
      </c>
      <c r="S188" s="3" t="s">
        <v>519</v>
      </c>
    </row>
    <row r="189" spans="1:19" s="24" customFormat="1" ht="31.5" x14ac:dyDescent="0.25">
      <c r="A189" s="59">
        <v>186</v>
      </c>
      <c r="B189" s="2" t="s">
        <v>134</v>
      </c>
      <c r="C189" s="2" t="s">
        <v>134</v>
      </c>
      <c r="D189" s="2" t="s">
        <v>134</v>
      </c>
      <c r="E189" s="2" t="s">
        <v>134</v>
      </c>
      <c r="F189" s="3" t="s">
        <v>737</v>
      </c>
      <c r="G189" s="3" t="s">
        <v>508</v>
      </c>
      <c r="H189" s="3" t="s">
        <v>510</v>
      </c>
      <c r="I189" s="3" t="s">
        <v>475</v>
      </c>
      <c r="J189" s="11"/>
      <c r="K189" s="9" t="s">
        <v>97</v>
      </c>
      <c r="L189" s="3" t="s">
        <v>24</v>
      </c>
      <c r="M189" s="3">
        <v>3</v>
      </c>
      <c r="N189" s="3" t="s">
        <v>320</v>
      </c>
      <c r="O189" s="53">
        <v>100</v>
      </c>
      <c r="P189" s="55">
        <f t="shared" si="2"/>
        <v>300</v>
      </c>
      <c r="Q189" s="3" t="s">
        <v>120</v>
      </c>
      <c r="R189" s="11" t="s">
        <v>26</v>
      </c>
      <c r="S189" s="3" t="s">
        <v>519</v>
      </c>
    </row>
    <row r="190" spans="1:19" s="24" customFormat="1" ht="63" x14ac:dyDescent="0.25">
      <c r="A190" s="2">
        <v>187</v>
      </c>
      <c r="B190" s="2" t="s">
        <v>134</v>
      </c>
      <c r="C190" s="2" t="s">
        <v>134</v>
      </c>
      <c r="D190" s="2" t="s">
        <v>134</v>
      </c>
      <c r="E190" s="2" t="s">
        <v>134</v>
      </c>
      <c r="F190" s="3" t="s">
        <v>321</v>
      </c>
      <c r="G190" s="3" t="s">
        <v>508</v>
      </c>
      <c r="H190" s="3" t="s">
        <v>507</v>
      </c>
      <c r="I190" s="3" t="s">
        <v>475</v>
      </c>
      <c r="J190" s="11"/>
      <c r="K190" s="9" t="s">
        <v>97</v>
      </c>
      <c r="L190" s="3" t="s">
        <v>24</v>
      </c>
      <c r="M190" s="3">
        <v>15</v>
      </c>
      <c r="N190" s="3" t="s">
        <v>307</v>
      </c>
      <c r="O190" s="53">
        <v>60</v>
      </c>
      <c r="P190" s="55">
        <f t="shared" si="2"/>
        <v>900</v>
      </c>
      <c r="Q190" s="3" t="s">
        <v>120</v>
      </c>
      <c r="R190" s="11" t="s">
        <v>26</v>
      </c>
      <c r="S190" s="3" t="s">
        <v>519</v>
      </c>
    </row>
    <row r="191" spans="1:19" s="24" customFormat="1" ht="31.5" x14ac:dyDescent="0.25">
      <c r="A191" s="2">
        <v>188</v>
      </c>
      <c r="B191" s="2" t="s">
        <v>134</v>
      </c>
      <c r="C191" s="2" t="s">
        <v>134</v>
      </c>
      <c r="D191" s="2" t="s">
        <v>134</v>
      </c>
      <c r="E191" s="2" t="s">
        <v>134</v>
      </c>
      <c r="F191" s="3" t="s">
        <v>322</v>
      </c>
      <c r="G191" s="3" t="s">
        <v>508</v>
      </c>
      <c r="H191" s="3" t="s">
        <v>507</v>
      </c>
      <c r="I191" s="3" t="s">
        <v>475</v>
      </c>
      <c r="J191" s="11"/>
      <c r="K191" s="9" t="s">
        <v>97</v>
      </c>
      <c r="L191" s="3" t="s">
        <v>24</v>
      </c>
      <c r="M191" s="3">
        <v>30</v>
      </c>
      <c r="N191" s="3" t="s">
        <v>314</v>
      </c>
      <c r="O191" s="53">
        <v>20</v>
      </c>
      <c r="P191" s="55">
        <f t="shared" si="2"/>
        <v>600</v>
      </c>
      <c r="Q191" s="3" t="s">
        <v>120</v>
      </c>
      <c r="R191" s="11" t="s">
        <v>26</v>
      </c>
      <c r="S191" s="3" t="s">
        <v>519</v>
      </c>
    </row>
    <row r="192" spans="1:19" s="24" customFormat="1" ht="31.5" x14ac:dyDescent="0.25">
      <c r="A192" s="2">
        <v>189</v>
      </c>
      <c r="B192" s="2" t="s">
        <v>134</v>
      </c>
      <c r="C192" s="2" t="s">
        <v>134</v>
      </c>
      <c r="D192" s="2" t="s">
        <v>134</v>
      </c>
      <c r="E192" s="2" t="s">
        <v>134</v>
      </c>
      <c r="F192" s="3" t="s">
        <v>323</v>
      </c>
      <c r="G192" s="3" t="s">
        <v>508</v>
      </c>
      <c r="H192" s="3" t="s">
        <v>507</v>
      </c>
      <c r="I192" s="3" t="s">
        <v>475</v>
      </c>
      <c r="J192" s="11"/>
      <c r="K192" s="9" t="s">
        <v>97</v>
      </c>
      <c r="L192" s="3" t="s">
        <v>24</v>
      </c>
      <c r="M192" s="3">
        <v>30</v>
      </c>
      <c r="N192" s="3" t="s">
        <v>314</v>
      </c>
      <c r="O192" s="53">
        <v>35</v>
      </c>
      <c r="P192" s="55">
        <f t="shared" si="2"/>
        <v>1050</v>
      </c>
      <c r="Q192" s="3" t="s">
        <v>120</v>
      </c>
      <c r="R192" s="11" t="s">
        <v>26</v>
      </c>
      <c r="S192" s="3" t="s">
        <v>519</v>
      </c>
    </row>
    <row r="193" spans="1:19" s="24" customFormat="1" ht="31.5" x14ac:dyDescent="0.25">
      <c r="A193" s="59">
        <v>190</v>
      </c>
      <c r="B193" s="2" t="s">
        <v>134</v>
      </c>
      <c r="C193" s="2" t="s">
        <v>134</v>
      </c>
      <c r="D193" s="2" t="s">
        <v>134</v>
      </c>
      <c r="E193" s="2" t="s">
        <v>134</v>
      </c>
      <c r="F193" s="3" t="s">
        <v>324</v>
      </c>
      <c r="G193" s="3" t="s">
        <v>508</v>
      </c>
      <c r="H193" s="3" t="s">
        <v>507</v>
      </c>
      <c r="I193" s="3" t="s">
        <v>475</v>
      </c>
      <c r="J193" s="11"/>
      <c r="K193" s="9" t="s">
        <v>97</v>
      </c>
      <c r="L193" s="3" t="s">
        <v>24</v>
      </c>
      <c r="M193" s="3">
        <v>30</v>
      </c>
      <c r="N193" s="3" t="s">
        <v>314</v>
      </c>
      <c r="O193" s="53">
        <v>40</v>
      </c>
      <c r="P193" s="55">
        <f t="shared" si="2"/>
        <v>1200</v>
      </c>
      <c r="Q193" s="3" t="s">
        <v>120</v>
      </c>
      <c r="R193" s="11" t="s">
        <v>26</v>
      </c>
      <c r="S193" s="3" t="s">
        <v>519</v>
      </c>
    </row>
    <row r="194" spans="1:19" s="24" customFormat="1" ht="31.5" x14ac:dyDescent="0.25">
      <c r="A194" s="59">
        <v>191</v>
      </c>
      <c r="B194" s="2" t="s">
        <v>134</v>
      </c>
      <c r="C194" s="2" t="s">
        <v>134</v>
      </c>
      <c r="D194" s="2" t="s">
        <v>134</v>
      </c>
      <c r="E194" s="2" t="s">
        <v>134</v>
      </c>
      <c r="F194" s="3" t="s">
        <v>325</v>
      </c>
      <c r="G194" s="3" t="s">
        <v>508</v>
      </c>
      <c r="H194" s="3" t="s">
        <v>507</v>
      </c>
      <c r="I194" s="3" t="s">
        <v>475</v>
      </c>
      <c r="J194" s="11"/>
      <c r="K194" s="9" t="s">
        <v>97</v>
      </c>
      <c r="L194" s="3" t="s">
        <v>24</v>
      </c>
      <c r="M194" s="3">
        <v>10</v>
      </c>
      <c r="N194" s="3" t="s">
        <v>314</v>
      </c>
      <c r="O194" s="53">
        <v>3</v>
      </c>
      <c r="P194" s="55">
        <f t="shared" si="2"/>
        <v>30</v>
      </c>
      <c r="Q194" s="3" t="s">
        <v>120</v>
      </c>
      <c r="R194" s="11" t="s">
        <v>26</v>
      </c>
      <c r="S194" s="3" t="s">
        <v>519</v>
      </c>
    </row>
    <row r="195" spans="1:19" s="24" customFormat="1" ht="31.5" x14ac:dyDescent="0.25">
      <c r="A195" s="2">
        <v>192</v>
      </c>
      <c r="B195" s="2" t="s">
        <v>134</v>
      </c>
      <c r="C195" s="2" t="s">
        <v>134</v>
      </c>
      <c r="D195" s="2" t="s">
        <v>134</v>
      </c>
      <c r="E195" s="2" t="s">
        <v>134</v>
      </c>
      <c r="F195" s="3" t="s">
        <v>326</v>
      </c>
      <c r="G195" s="3" t="s">
        <v>508</v>
      </c>
      <c r="H195" s="3" t="s">
        <v>507</v>
      </c>
      <c r="I195" s="3" t="s">
        <v>475</v>
      </c>
      <c r="J195" s="11"/>
      <c r="K195" s="9" t="s">
        <v>97</v>
      </c>
      <c r="L195" s="3" t="s">
        <v>24</v>
      </c>
      <c r="M195" s="3">
        <v>10</v>
      </c>
      <c r="N195" s="3" t="s">
        <v>314</v>
      </c>
      <c r="O195" s="53">
        <v>3.5</v>
      </c>
      <c r="P195" s="55">
        <f t="shared" si="2"/>
        <v>35</v>
      </c>
      <c r="Q195" s="3" t="s">
        <v>120</v>
      </c>
      <c r="R195" s="11" t="s">
        <v>26</v>
      </c>
      <c r="S195" s="3" t="s">
        <v>519</v>
      </c>
    </row>
    <row r="196" spans="1:19" s="24" customFormat="1" ht="31.5" x14ac:dyDescent="0.25">
      <c r="A196" s="2">
        <v>193</v>
      </c>
      <c r="B196" s="2" t="s">
        <v>134</v>
      </c>
      <c r="C196" s="2" t="s">
        <v>134</v>
      </c>
      <c r="D196" s="2" t="s">
        <v>134</v>
      </c>
      <c r="E196" s="2" t="s">
        <v>134</v>
      </c>
      <c r="F196" s="3" t="s">
        <v>327</v>
      </c>
      <c r="G196" s="3" t="s">
        <v>508</v>
      </c>
      <c r="H196" s="3" t="s">
        <v>507</v>
      </c>
      <c r="I196" s="3" t="s">
        <v>475</v>
      </c>
      <c r="J196" s="11"/>
      <c r="K196" s="9" t="s">
        <v>97</v>
      </c>
      <c r="L196" s="3" t="s">
        <v>24</v>
      </c>
      <c r="M196" s="3">
        <v>10</v>
      </c>
      <c r="N196" s="3" t="s">
        <v>518</v>
      </c>
      <c r="O196" s="53">
        <v>4.5</v>
      </c>
      <c r="P196" s="55">
        <f t="shared" si="2"/>
        <v>45</v>
      </c>
      <c r="Q196" s="3" t="s">
        <v>120</v>
      </c>
      <c r="R196" s="11" t="s">
        <v>26</v>
      </c>
      <c r="S196" s="3" t="s">
        <v>519</v>
      </c>
    </row>
    <row r="197" spans="1:19" s="24" customFormat="1" ht="47.25" x14ac:dyDescent="0.25">
      <c r="A197" s="2">
        <v>194</v>
      </c>
      <c r="B197" s="2" t="s">
        <v>134</v>
      </c>
      <c r="C197" s="2" t="s">
        <v>134</v>
      </c>
      <c r="D197" s="2" t="s">
        <v>134</v>
      </c>
      <c r="E197" s="2" t="s">
        <v>134</v>
      </c>
      <c r="F197" s="3" t="s">
        <v>520</v>
      </c>
      <c r="G197" s="3" t="s">
        <v>521</v>
      </c>
      <c r="H197" s="3" t="s">
        <v>522</v>
      </c>
      <c r="I197" s="3" t="s">
        <v>475</v>
      </c>
      <c r="J197" s="11"/>
      <c r="K197" s="9" t="s">
        <v>97</v>
      </c>
      <c r="L197" s="3" t="s">
        <v>24</v>
      </c>
      <c r="M197" s="3">
        <v>30</v>
      </c>
      <c r="N197" s="3" t="s">
        <v>266</v>
      </c>
      <c r="O197" s="53">
        <v>3</v>
      </c>
      <c r="P197" s="55">
        <f t="shared" si="2"/>
        <v>90</v>
      </c>
      <c r="Q197" s="3" t="s">
        <v>120</v>
      </c>
      <c r="R197" s="11" t="s">
        <v>26</v>
      </c>
      <c r="S197" s="3" t="s">
        <v>588</v>
      </c>
    </row>
    <row r="198" spans="1:19" s="24" customFormat="1" ht="31.5" x14ac:dyDescent="0.25">
      <c r="A198" s="59">
        <v>195</v>
      </c>
      <c r="B198" s="2" t="s">
        <v>134</v>
      </c>
      <c r="C198" s="2" t="s">
        <v>134</v>
      </c>
      <c r="D198" s="2" t="s">
        <v>134</v>
      </c>
      <c r="E198" s="2" t="s">
        <v>134</v>
      </c>
      <c r="F198" s="3" t="s">
        <v>267</v>
      </c>
      <c r="G198" s="3" t="s">
        <v>268</v>
      </c>
      <c r="H198" s="3" t="s">
        <v>522</v>
      </c>
      <c r="I198" s="3" t="s">
        <v>475</v>
      </c>
      <c r="J198" s="11"/>
      <c r="K198" s="9" t="s">
        <v>97</v>
      </c>
      <c r="L198" s="3" t="s">
        <v>24</v>
      </c>
      <c r="M198" s="3">
        <v>5</v>
      </c>
      <c r="N198" s="3" t="s">
        <v>269</v>
      </c>
      <c r="O198" s="53">
        <v>12</v>
      </c>
      <c r="P198" s="55">
        <f t="shared" si="2"/>
        <v>60</v>
      </c>
      <c r="Q198" s="3" t="s">
        <v>120</v>
      </c>
      <c r="R198" s="11" t="s">
        <v>26</v>
      </c>
      <c r="S198" s="3" t="s">
        <v>588</v>
      </c>
    </row>
    <row r="199" spans="1:19" s="24" customFormat="1" ht="31.5" x14ac:dyDescent="0.25">
      <c r="A199" s="59">
        <v>196</v>
      </c>
      <c r="B199" s="2" t="s">
        <v>134</v>
      </c>
      <c r="C199" s="2" t="s">
        <v>134</v>
      </c>
      <c r="D199" s="2" t="s">
        <v>134</v>
      </c>
      <c r="E199" s="2" t="s">
        <v>134</v>
      </c>
      <c r="F199" s="3" t="s">
        <v>270</v>
      </c>
      <c r="G199" s="3" t="s">
        <v>268</v>
      </c>
      <c r="H199" s="3" t="s">
        <v>522</v>
      </c>
      <c r="I199" s="3" t="s">
        <v>475</v>
      </c>
      <c r="J199" s="11"/>
      <c r="K199" s="9" t="s">
        <v>97</v>
      </c>
      <c r="L199" s="3" t="s">
        <v>24</v>
      </c>
      <c r="M199" s="3">
        <v>5</v>
      </c>
      <c r="N199" s="3" t="s">
        <v>269</v>
      </c>
      <c r="O199" s="53">
        <v>65</v>
      </c>
      <c r="P199" s="55">
        <f t="shared" si="2"/>
        <v>325</v>
      </c>
      <c r="Q199" s="3" t="s">
        <v>120</v>
      </c>
      <c r="R199" s="11" t="s">
        <v>26</v>
      </c>
      <c r="S199" s="3" t="s">
        <v>588</v>
      </c>
    </row>
    <row r="200" spans="1:19" s="24" customFormat="1" ht="31.5" x14ac:dyDescent="0.25">
      <c r="A200" s="2">
        <v>197</v>
      </c>
      <c r="B200" s="2" t="s">
        <v>134</v>
      </c>
      <c r="C200" s="2" t="s">
        <v>134</v>
      </c>
      <c r="D200" s="2" t="s">
        <v>134</v>
      </c>
      <c r="E200" s="2" t="s">
        <v>134</v>
      </c>
      <c r="F200" s="3" t="s">
        <v>271</v>
      </c>
      <c r="G200" s="3" t="s">
        <v>521</v>
      </c>
      <c r="H200" s="3" t="s">
        <v>522</v>
      </c>
      <c r="I200" s="3" t="s">
        <v>475</v>
      </c>
      <c r="J200" s="11"/>
      <c r="K200" s="9" t="s">
        <v>97</v>
      </c>
      <c r="L200" s="3" t="s">
        <v>24</v>
      </c>
      <c r="M200" s="3">
        <v>15</v>
      </c>
      <c r="N200" s="3" t="s">
        <v>266</v>
      </c>
      <c r="O200" s="53">
        <v>12</v>
      </c>
      <c r="P200" s="55">
        <f t="shared" si="2"/>
        <v>180</v>
      </c>
      <c r="Q200" s="3" t="s">
        <v>120</v>
      </c>
      <c r="R200" s="11" t="s">
        <v>26</v>
      </c>
      <c r="S200" s="3" t="s">
        <v>588</v>
      </c>
    </row>
    <row r="201" spans="1:19" s="24" customFormat="1" ht="31.5" x14ac:dyDescent="0.25">
      <c r="A201" s="2">
        <v>198</v>
      </c>
      <c r="B201" s="2" t="s">
        <v>134</v>
      </c>
      <c r="C201" s="2" t="s">
        <v>134</v>
      </c>
      <c r="D201" s="2" t="s">
        <v>134</v>
      </c>
      <c r="E201" s="2" t="s">
        <v>134</v>
      </c>
      <c r="F201" s="3" t="s">
        <v>272</v>
      </c>
      <c r="G201" s="3" t="s">
        <v>521</v>
      </c>
      <c r="H201" s="3" t="s">
        <v>522</v>
      </c>
      <c r="I201" s="3" t="s">
        <v>475</v>
      </c>
      <c r="J201" s="11"/>
      <c r="K201" s="9" t="s">
        <v>97</v>
      </c>
      <c r="L201" s="3" t="s">
        <v>24</v>
      </c>
      <c r="M201" s="3">
        <v>10</v>
      </c>
      <c r="N201" s="3" t="s">
        <v>266</v>
      </c>
      <c r="O201" s="53">
        <v>12</v>
      </c>
      <c r="P201" s="55">
        <f t="shared" si="2"/>
        <v>120</v>
      </c>
      <c r="Q201" s="3" t="s">
        <v>120</v>
      </c>
      <c r="R201" s="11" t="s">
        <v>26</v>
      </c>
      <c r="S201" s="3" t="s">
        <v>588</v>
      </c>
    </row>
    <row r="202" spans="1:19" s="24" customFormat="1" ht="31.5" x14ac:dyDescent="0.25">
      <c r="A202" s="2">
        <v>199</v>
      </c>
      <c r="B202" s="2" t="s">
        <v>134</v>
      </c>
      <c r="C202" s="2" t="s">
        <v>134</v>
      </c>
      <c r="D202" s="2" t="s">
        <v>134</v>
      </c>
      <c r="E202" s="2" t="s">
        <v>134</v>
      </c>
      <c r="F202" s="3" t="s">
        <v>273</v>
      </c>
      <c r="G202" s="3" t="s">
        <v>274</v>
      </c>
      <c r="H202" s="3" t="s">
        <v>522</v>
      </c>
      <c r="I202" s="3" t="s">
        <v>475</v>
      </c>
      <c r="J202" s="11"/>
      <c r="K202" s="9" t="s">
        <v>97</v>
      </c>
      <c r="L202" s="3" t="s">
        <v>24</v>
      </c>
      <c r="M202" s="3">
        <v>12</v>
      </c>
      <c r="N202" s="3" t="s">
        <v>266</v>
      </c>
      <c r="O202" s="53">
        <v>20</v>
      </c>
      <c r="P202" s="55">
        <f t="shared" si="2"/>
        <v>240</v>
      </c>
      <c r="Q202" s="3" t="s">
        <v>120</v>
      </c>
      <c r="R202" s="11" t="s">
        <v>26</v>
      </c>
      <c r="S202" s="3" t="s">
        <v>588</v>
      </c>
    </row>
    <row r="203" spans="1:19" s="24" customFormat="1" ht="47.25" x14ac:dyDescent="0.25">
      <c r="A203" s="59">
        <v>200</v>
      </c>
      <c r="B203" s="2" t="s">
        <v>134</v>
      </c>
      <c r="C203" s="2" t="s">
        <v>134</v>
      </c>
      <c r="D203" s="2" t="s">
        <v>134</v>
      </c>
      <c r="E203" s="2" t="s">
        <v>134</v>
      </c>
      <c r="F203" s="3" t="s">
        <v>523</v>
      </c>
      <c r="G203" s="3" t="s">
        <v>274</v>
      </c>
      <c r="H203" s="3" t="s">
        <v>524</v>
      </c>
      <c r="I203" s="3" t="s">
        <v>475</v>
      </c>
      <c r="J203" s="11"/>
      <c r="K203" s="9" t="s">
        <v>97</v>
      </c>
      <c r="L203" s="3" t="s">
        <v>24</v>
      </c>
      <c r="M203" s="3">
        <v>20</v>
      </c>
      <c r="N203" s="3" t="s">
        <v>266</v>
      </c>
      <c r="O203" s="53">
        <v>90</v>
      </c>
      <c r="P203" s="55">
        <f t="shared" ref="P203:P266" si="3">O203*M203</f>
        <v>1800</v>
      </c>
      <c r="Q203" s="3" t="s">
        <v>120</v>
      </c>
      <c r="R203" s="11" t="s">
        <v>26</v>
      </c>
      <c r="S203" s="3" t="s">
        <v>588</v>
      </c>
    </row>
    <row r="204" spans="1:19" s="24" customFormat="1" ht="31.5" x14ac:dyDescent="0.25">
      <c r="A204" s="59">
        <v>201</v>
      </c>
      <c r="B204" s="2" t="s">
        <v>134</v>
      </c>
      <c r="C204" s="2" t="s">
        <v>134</v>
      </c>
      <c r="D204" s="2" t="s">
        <v>134</v>
      </c>
      <c r="E204" s="2" t="s">
        <v>134</v>
      </c>
      <c r="F204" s="3" t="s">
        <v>525</v>
      </c>
      <c r="G204" s="3" t="s">
        <v>274</v>
      </c>
      <c r="H204" s="3" t="s">
        <v>526</v>
      </c>
      <c r="I204" s="3" t="s">
        <v>475</v>
      </c>
      <c r="J204" s="11"/>
      <c r="K204" s="9" t="s">
        <v>97</v>
      </c>
      <c r="L204" s="3" t="s">
        <v>24</v>
      </c>
      <c r="M204" s="3">
        <v>10</v>
      </c>
      <c r="N204" s="3" t="s">
        <v>266</v>
      </c>
      <c r="O204" s="53">
        <v>20</v>
      </c>
      <c r="P204" s="55">
        <f t="shared" si="3"/>
        <v>200</v>
      </c>
      <c r="Q204" s="3" t="s">
        <v>120</v>
      </c>
      <c r="R204" s="11" t="s">
        <v>26</v>
      </c>
      <c r="S204" s="3" t="s">
        <v>588</v>
      </c>
    </row>
    <row r="205" spans="1:19" s="24" customFormat="1" ht="63" x14ac:dyDescent="0.25">
      <c r="A205" s="2">
        <v>202</v>
      </c>
      <c r="B205" s="2" t="s">
        <v>134</v>
      </c>
      <c r="C205" s="2" t="s">
        <v>134</v>
      </c>
      <c r="D205" s="2" t="s">
        <v>134</v>
      </c>
      <c r="E205" s="2" t="s">
        <v>134</v>
      </c>
      <c r="F205" s="3" t="s">
        <v>657</v>
      </c>
      <c r="G205" s="3" t="s">
        <v>268</v>
      </c>
      <c r="H205" s="3" t="s">
        <v>522</v>
      </c>
      <c r="I205" s="3" t="s">
        <v>475</v>
      </c>
      <c r="J205" s="11"/>
      <c r="K205" s="9" t="s">
        <v>97</v>
      </c>
      <c r="L205" s="3" t="s">
        <v>24</v>
      </c>
      <c r="M205" s="3">
        <v>6</v>
      </c>
      <c r="N205" s="3" t="s">
        <v>269</v>
      </c>
      <c r="O205" s="53">
        <v>30</v>
      </c>
      <c r="P205" s="55">
        <f t="shared" si="3"/>
        <v>180</v>
      </c>
      <c r="Q205" s="3" t="s">
        <v>120</v>
      </c>
      <c r="R205" s="11" t="s">
        <v>26</v>
      </c>
      <c r="S205" s="3" t="s">
        <v>588</v>
      </c>
    </row>
    <row r="206" spans="1:19" s="24" customFormat="1" ht="63" x14ac:dyDescent="0.25">
      <c r="A206" s="2">
        <v>203</v>
      </c>
      <c r="B206" s="2" t="s">
        <v>134</v>
      </c>
      <c r="C206" s="2" t="s">
        <v>134</v>
      </c>
      <c r="D206" s="2" t="s">
        <v>134</v>
      </c>
      <c r="E206" s="2" t="s">
        <v>134</v>
      </c>
      <c r="F206" s="3" t="s">
        <v>658</v>
      </c>
      <c r="G206" s="3" t="s">
        <v>268</v>
      </c>
      <c r="H206" s="3" t="s">
        <v>522</v>
      </c>
      <c r="I206" s="3" t="s">
        <v>475</v>
      </c>
      <c r="J206" s="11"/>
      <c r="K206" s="9" t="s">
        <v>97</v>
      </c>
      <c r="L206" s="3" t="s">
        <v>24</v>
      </c>
      <c r="M206" s="3">
        <v>6</v>
      </c>
      <c r="N206" s="3" t="s">
        <v>269</v>
      </c>
      <c r="O206" s="53">
        <v>30</v>
      </c>
      <c r="P206" s="55">
        <f t="shared" si="3"/>
        <v>180</v>
      </c>
      <c r="Q206" s="3" t="s">
        <v>120</v>
      </c>
      <c r="R206" s="11" t="s">
        <v>26</v>
      </c>
      <c r="S206" s="3" t="s">
        <v>588</v>
      </c>
    </row>
    <row r="207" spans="1:19" s="24" customFormat="1" ht="47.25" x14ac:dyDescent="0.25">
      <c r="A207" s="2">
        <v>204</v>
      </c>
      <c r="B207" s="2" t="s">
        <v>134</v>
      </c>
      <c r="C207" s="2" t="s">
        <v>134</v>
      </c>
      <c r="D207" s="2" t="s">
        <v>134</v>
      </c>
      <c r="E207" s="2" t="s">
        <v>134</v>
      </c>
      <c r="F207" s="3" t="s">
        <v>659</v>
      </c>
      <c r="G207" s="3" t="s">
        <v>268</v>
      </c>
      <c r="H207" s="3" t="s">
        <v>522</v>
      </c>
      <c r="I207" s="3" t="s">
        <v>475</v>
      </c>
      <c r="J207" s="11"/>
      <c r="K207" s="9" t="s">
        <v>97</v>
      </c>
      <c r="L207" s="3" t="s">
        <v>24</v>
      </c>
      <c r="M207" s="3">
        <v>10</v>
      </c>
      <c r="N207" s="3" t="s">
        <v>269</v>
      </c>
      <c r="O207" s="53">
        <v>30</v>
      </c>
      <c r="P207" s="55">
        <f t="shared" si="3"/>
        <v>300</v>
      </c>
      <c r="Q207" s="3" t="s">
        <v>120</v>
      </c>
      <c r="R207" s="11" t="s">
        <v>26</v>
      </c>
      <c r="S207" s="3" t="s">
        <v>588</v>
      </c>
    </row>
    <row r="208" spans="1:19" s="24" customFormat="1" ht="31.5" x14ac:dyDescent="0.25">
      <c r="A208" s="59">
        <v>205</v>
      </c>
      <c r="B208" s="2" t="s">
        <v>134</v>
      </c>
      <c r="C208" s="2" t="s">
        <v>134</v>
      </c>
      <c r="D208" s="2" t="s">
        <v>134</v>
      </c>
      <c r="E208" s="2" t="s">
        <v>134</v>
      </c>
      <c r="F208" s="3" t="s">
        <v>527</v>
      </c>
      <c r="G208" s="3" t="s">
        <v>268</v>
      </c>
      <c r="H208" s="3" t="s">
        <v>522</v>
      </c>
      <c r="I208" s="3" t="s">
        <v>475</v>
      </c>
      <c r="J208" s="11"/>
      <c r="K208" s="9" t="s">
        <v>97</v>
      </c>
      <c r="L208" s="3" t="s">
        <v>24</v>
      </c>
      <c r="M208" s="3">
        <v>1</v>
      </c>
      <c r="N208" s="3" t="s">
        <v>269</v>
      </c>
      <c r="O208" s="53">
        <v>35</v>
      </c>
      <c r="P208" s="55">
        <f t="shared" si="3"/>
        <v>35</v>
      </c>
      <c r="Q208" s="3" t="s">
        <v>120</v>
      </c>
      <c r="R208" s="11" t="s">
        <v>26</v>
      </c>
      <c r="S208" s="3" t="s">
        <v>588</v>
      </c>
    </row>
    <row r="209" spans="1:19" s="24" customFormat="1" ht="31.5" x14ac:dyDescent="0.25">
      <c r="A209" s="59">
        <v>206</v>
      </c>
      <c r="B209" s="2" t="s">
        <v>134</v>
      </c>
      <c r="C209" s="2" t="s">
        <v>134</v>
      </c>
      <c r="D209" s="2" t="s">
        <v>134</v>
      </c>
      <c r="E209" s="2" t="s">
        <v>134</v>
      </c>
      <c r="F209" s="3" t="s">
        <v>528</v>
      </c>
      <c r="G209" s="3" t="s">
        <v>268</v>
      </c>
      <c r="H209" s="3" t="s">
        <v>522</v>
      </c>
      <c r="I209" s="3" t="s">
        <v>475</v>
      </c>
      <c r="J209" s="11"/>
      <c r="K209" s="9" t="s">
        <v>97</v>
      </c>
      <c r="L209" s="3" t="s">
        <v>24</v>
      </c>
      <c r="M209" s="3">
        <v>1</v>
      </c>
      <c r="N209" s="3" t="s">
        <v>269</v>
      </c>
      <c r="O209" s="53">
        <v>35</v>
      </c>
      <c r="P209" s="55">
        <f t="shared" si="3"/>
        <v>35</v>
      </c>
      <c r="Q209" s="3" t="s">
        <v>120</v>
      </c>
      <c r="R209" s="11" t="s">
        <v>26</v>
      </c>
      <c r="S209" s="3" t="s">
        <v>588</v>
      </c>
    </row>
    <row r="210" spans="1:19" s="24" customFormat="1" ht="31.5" x14ac:dyDescent="0.25">
      <c r="A210" s="2">
        <v>207</v>
      </c>
      <c r="B210" s="2" t="s">
        <v>134</v>
      </c>
      <c r="C210" s="2" t="s">
        <v>134</v>
      </c>
      <c r="D210" s="2" t="s">
        <v>134</v>
      </c>
      <c r="E210" s="2" t="s">
        <v>134</v>
      </c>
      <c r="F210" s="3" t="s">
        <v>738</v>
      </c>
      <c r="G210" s="3" t="s">
        <v>521</v>
      </c>
      <c r="H210" s="3" t="s">
        <v>522</v>
      </c>
      <c r="I210" s="3" t="s">
        <v>475</v>
      </c>
      <c r="J210" s="11"/>
      <c r="K210" s="9" t="s">
        <v>97</v>
      </c>
      <c r="L210" s="3" t="s">
        <v>24</v>
      </c>
      <c r="M210" s="3">
        <v>5</v>
      </c>
      <c r="N210" s="3" t="s">
        <v>275</v>
      </c>
      <c r="O210" s="53">
        <v>200</v>
      </c>
      <c r="P210" s="55">
        <f t="shared" si="3"/>
        <v>1000</v>
      </c>
      <c r="Q210" s="3" t="s">
        <v>120</v>
      </c>
      <c r="R210" s="11" t="s">
        <v>26</v>
      </c>
      <c r="S210" s="3" t="s">
        <v>588</v>
      </c>
    </row>
    <row r="211" spans="1:19" s="24" customFormat="1" ht="31.5" x14ac:dyDescent="0.25">
      <c r="A211" s="2">
        <v>208</v>
      </c>
      <c r="B211" s="2" t="s">
        <v>134</v>
      </c>
      <c r="C211" s="2" t="s">
        <v>134</v>
      </c>
      <c r="D211" s="2" t="s">
        <v>134</v>
      </c>
      <c r="E211" s="2" t="s">
        <v>134</v>
      </c>
      <c r="F211" s="3" t="s">
        <v>739</v>
      </c>
      <c r="G211" s="3" t="s">
        <v>521</v>
      </c>
      <c r="H211" s="3" t="s">
        <v>522</v>
      </c>
      <c r="I211" s="3" t="s">
        <v>475</v>
      </c>
      <c r="J211" s="11"/>
      <c r="K211" s="9" t="s">
        <v>97</v>
      </c>
      <c r="L211" s="3" t="s">
        <v>24</v>
      </c>
      <c r="M211" s="3">
        <v>5</v>
      </c>
      <c r="N211" s="3" t="s">
        <v>275</v>
      </c>
      <c r="O211" s="53">
        <v>200</v>
      </c>
      <c r="P211" s="55">
        <f t="shared" si="3"/>
        <v>1000</v>
      </c>
      <c r="Q211" s="3" t="s">
        <v>120</v>
      </c>
      <c r="R211" s="11" t="s">
        <v>26</v>
      </c>
      <c r="S211" s="3" t="s">
        <v>588</v>
      </c>
    </row>
    <row r="212" spans="1:19" s="24" customFormat="1" ht="31.5" x14ac:dyDescent="0.25">
      <c r="A212" s="2">
        <v>209</v>
      </c>
      <c r="B212" s="2" t="s">
        <v>134</v>
      </c>
      <c r="C212" s="2" t="s">
        <v>134</v>
      </c>
      <c r="D212" s="2" t="s">
        <v>134</v>
      </c>
      <c r="E212" s="2" t="s">
        <v>134</v>
      </c>
      <c r="F212" s="3" t="s">
        <v>740</v>
      </c>
      <c r="G212" s="3" t="s">
        <v>521</v>
      </c>
      <c r="H212" s="3" t="s">
        <v>522</v>
      </c>
      <c r="I212" s="3" t="s">
        <v>475</v>
      </c>
      <c r="J212" s="11"/>
      <c r="K212" s="9" t="s">
        <v>97</v>
      </c>
      <c r="L212" s="3" t="s">
        <v>24</v>
      </c>
      <c r="M212" s="3">
        <v>5</v>
      </c>
      <c r="N212" s="3" t="s">
        <v>275</v>
      </c>
      <c r="O212" s="53">
        <v>200</v>
      </c>
      <c r="P212" s="55">
        <f t="shared" si="3"/>
        <v>1000</v>
      </c>
      <c r="Q212" s="3" t="s">
        <v>120</v>
      </c>
      <c r="R212" s="11" t="s">
        <v>26</v>
      </c>
      <c r="S212" s="3" t="s">
        <v>588</v>
      </c>
    </row>
    <row r="213" spans="1:19" s="24" customFormat="1" ht="31.5" x14ac:dyDescent="0.25">
      <c r="A213" s="59">
        <v>210</v>
      </c>
      <c r="B213" s="2" t="s">
        <v>134</v>
      </c>
      <c r="C213" s="2" t="s">
        <v>134</v>
      </c>
      <c r="D213" s="2" t="s">
        <v>134</v>
      </c>
      <c r="E213" s="2" t="s">
        <v>134</v>
      </c>
      <c r="F213" s="3" t="s">
        <v>741</v>
      </c>
      <c r="G213" s="3" t="s">
        <v>521</v>
      </c>
      <c r="H213" s="3" t="s">
        <v>522</v>
      </c>
      <c r="I213" s="3" t="s">
        <v>475</v>
      </c>
      <c r="J213" s="11"/>
      <c r="K213" s="9" t="s">
        <v>97</v>
      </c>
      <c r="L213" s="3" t="s">
        <v>24</v>
      </c>
      <c r="M213" s="3">
        <v>8</v>
      </c>
      <c r="N213" s="3" t="s">
        <v>276</v>
      </c>
      <c r="O213" s="53">
        <v>250</v>
      </c>
      <c r="P213" s="55">
        <f t="shared" si="3"/>
        <v>2000</v>
      </c>
      <c r="Q213" s="3" t="s">
        <v>120</v>
      </c>
      <c r="R213" s="11" t="s">
        <v>26</v>
      </c>
      <c r="S213" s="3" t="s">
        <v>588</v>
      </c>
    </row>
    <row r="214" spans="1:19" s="24" customFormat="1" ht="31.5" x14ac:dyDescent="0.25">
      <c r="A214" s="59">
        <v>211</v>
      </c>
      <c r="B214" s="2" t="s">
        <v>134</v>
      </c>
      <c r="C214" s="2" t="s">
        <v>134</v>
      </c>
      <c r="D214" s="2" t="s">
        <v>134</v>
      </c>
      <c r="E214" s="2" t="s">
        <v>134</v>
      </c>
      <c r="F214" s="3" t="s">
        <v>742</v>
      </c>
      <c r="G214" s="3" t="s">
        <v>521</v>
      </c>
      <c r="H214" s="3" t="s">
        <v>522</v>
      </c>
      <c r="I214" s="3" t="s">
        <v>475</v>
      </c>
      <c r="J214" s="11"/>
      <c r="K214" s="9" t="s">
        <v>97</v>
      </c>
      <c r="L214" s="3" t="s">
        <v>24</v>
      </c>
      <c r="M214" s="3">
        <v>4</v>
      </c>
      <c r="N214" s="3" t="s">
        <v>276</v>
      </c>
      <c r="O214" s="53">
        <v>750</v>
      </c>
      <c r="P214" s="55">
        <f t="shared" si="3"/>
        <v>3000</v>
      </c>
      <c r="Q214" s="3" t="s">
        <v>120</v>
      </c>
      <c r="R214" s="11" t="s">
        <v>26</v>
      </c>
      <c r="S214" s="3" t="s">
        <v>588</v>
      </c>
    </row>
    <row r="215" spans="1:19" s="24" customFormat="1" ht="31.5" x14ac:dyDescent="0.25">
      <c r="A215" s="2">
        <v>212</v>
      </c>
      <c r="B215" s="2" t="s">
        <v>134</v>
      </c>
      <c r="C215" s="2" t="s">
        <v>134</v>
      </c>
      <c r="D215" s="2" t="s">
        <v>134</v>
      </c>
      <c r="E215" s="2" t="s">
        <v>134</v>
      </c>
      <c r="F215" s="3" t="s">
        <v>277</v>
      </c>
      <c r="G215" s="3" t="s">
        <v>268</v>
      </c>
      <c r="H215" s="3" t="s">
        <v>522</v>
      </c>
      <c r="I215" s="3" t="s">
        <v>475</v>
      </c>
      <c r="J215" s="11"/>
      <c r="K215" s="9" t="s">
        <v>97</v>
      </c>
      <c r="L215" s="3" t="s">
        <v>24</v>
      </c>
      <c r="M215" s="3">
        <v>3</v>
      </c>
      <c r="N215" s="3" t="s">
        <v>278</v>
      </c>
      <c r="O215" s="53">
        <v>50</v>
      </c>
      <c r="P215" s="55">
        <f t="shared" si="3"/>
        <v>150</v>
      </c>
      <c r="Q215" s="3" t="s">
        <v>120</v>
      </c>
      <c r="R215" s="11" t="s">
        <v>26</v>
      </c>
      <c r="S215" s="3" t="s">
        <v>588</v>
      </c>
    </row>
    <row r="216" spans="1:19" s="24" customFormat="1" ht="31.5" x14ac:dyDescent="0.25">
      <c r="A216" s="2">
        <v>213</v>
      </c>
      <c r="B216" s="2" t="s">
        <v>134</v>
      </c>
      <c r="C216" s="2" t="s">
        <v>134</v>
      </c>
      <c r="D216" s="2" t="s">
        <v>134</v>
      </c>
      <c r="E216" s="2" t="s">
        <v>134</v>
      </c>
      <c r="F216" s="3" t="s">
        <v>279</v>
      </c>
      <c r="G216" s="3" t="s">
        <v>280</v>
      </c>
      <c r="H216" s="3" t="s">
        <v>529</v>
      </c>
      <c r="I216" s="3" t="s">
        <v>475</v>
      </c>
      <c r="J216" s="11"/>
      <c r="K216" s="9" t="s">
        <v>97</v>
      </c>
      <c r="L216" s="3" t="s">
        <v>24</v>
      </c>
      <c r="M216" s="3">
        <v>3</v>
      </c>
      <c r="N216" s="3" t="s">
        <v>266</v>
      </c>
      <c r="O216" s="53">
        <v>80</v>
      </c>
      <c r="P216" s="55">
        <f t="shared" si="3"/>
        <v>240</v>
      </c>
      <c r="Q216" s="3" t="s">
        <v>120</v>
      </c>
      <c r="R216" s="11" t="s">
        <v>26</v>
      </c>
      <c r="S216" s="3" t="s">
        <v>588</v>
      </c>
    </row>
    <row r="217" spans="1:19" s="24" customFormat="1" ht="78.75" x14ac:dyDescent="0.25">
      <c r="A217" s="2">
        <v>214</v>
      </c>
      <c r="B217" s="2" t="s">
        <v>134</v>
      </c>
      <c r="C217" s="2" t="s">
        <v>134</v>
      </c>
      <c r="D217" s="2" t="s">
        <v>134</v>
      </c>
      <c r="E217" s="2" t="s">
        <v>134</v>
      </c>
      <c r="F217" s="3" t="s">
        <v>530</v>
      </c>
      <c r="G217" s="3" t="s">
        <v>268</v>
      </c>
      <c r="H217" s="3" t="s">
        <v>522</v>
      </c>
      <c r="I217" s="3" t="s">
        <v>475</v>
      </c>
      <c r="J217" s="11"/>
      <c r="K217" s="9" t="s">
        <v>97</v>
      </c>
      <c r="L217" s="3" t="s">
        <v>24</v>
      </c>
      <c r="M217" s="3">
        <v>6</v>
      </c>
      <c r="N217" s="3" t="s">
        <v>281</v>
      </c>
      <c r="O217" s="53">
        <v>30</v>
      </c>
      <c r="P217" s="55">
        <f t="shared" si="3"/>
        <v>180</v>
      </c>
      <c r="Q217" s="3" t="s">
        <v>120</v>
      </c>
      <c r="R217" s="11" t="s">
        <v>26</v>
      </c>
      <c r="S217" s="3" t="s">
        <v>588</v>
      </c>
    </row>
    <row r="218" spans="1:19" s="24" customFormat="1" ht="31.5" x14ac:dyDescent="0.25">
      <c r="A218" s="59">
        <v>215</v>
      </c>
      <c r="B218" s="2" t="s">
        <v>134</v>
      </c>
      <c r="C218" s="2" t="s">
        <v>134</v>
      </c>
      <c r="D218" s="2" t="s">
        <v>134</v>
      </c>
      <c r="E218" s="2" t="s">
        <v>134</v>
      </c>
      <c r="F218" s="3" t="s">
        <v>531</v>
      </c>
      <c r="G218" s="3" t="s">
        <v>274</v>
      </c>
      <c r="H218" s="3" t="s">
        <v>522</v>
      </c>
      <c r="I218" s="3" t="s">
        <v>475</v>
      </c>
      <c r="J218" s="11"/>
      <c r="K218" s="9" t="s">
        <v>97</v>
      </c>
      <c r="L218" s="3" t="s">
        <v>24</v>
      </c>
      <c r="M218" s="3">
        <v>6</v>
      </c>
      <c r="N218" s="3" t="s">
        <v>282</v>
      </c>
      <c r="O218" s="53">
        <v>18</v>
      </c>
      <c r="P218" s="55">
        <f t="shared" si="3"/>
        <v>108</v>
      </c>
      <c r="Q218" s="3" t="s">
        <v>120</v>
      </c>
      <c r="R218" s="11" t="s">
        <v>26</v>
      </c>
      <c r="S218" s="3" t="s">
        <v>588</v>
      </c>
    </row>
    <row r="219" spans="1:19" s="24" customFormat="1" ht="47.25" x14ac:dyDescent="0.25">
      <c r="A219" s="59">
        <v>216</v>
      </c>
      <c r="B219" s="2" t="s">
        <v>134</v>
      </c>
      <c r="C219" s="2" t="s">
        <v>134</v>
      </c>
      <c r="D219" s="2" t="s">
        <v>134</v>
      </c>
      <c r="E219" s="2" t="s">
        <v>134</v>
      </c>
      <c r="F219" s="3" t="s">
        <v>532</v>
      </c>
      <c r="G219" s="3" t="s">
        <v>521</v>
      </c>
      <c r="H219" s="3" t="s">
        <v>522</v>
      </c>
      <c r="I219" s="3" t="s">
        <v>475</v>
      </c>
      <c r="J219" s="11"/>
      <c r="K219" s="9" t="s">
        <v>97</v>
      </c>
      <c r="L219" s="3" t="s">
        <v>24</v>
      </c>
      <c r="M219" s="3">
        <v>20</v>
      </c>
      <c r="N219" s="3" t="s">
        <v>266</v>
      </c>
      <c r="O219" s="53">
        <v>10</v>
      </c>
      <c r="P219" s="55">
        <f t="shared" si="3"/>
        <v>200</v>
      </c>
      <c r="Q219" s="3" t="s">
        <v>120</v>
      </c>
      <c r="R219" s="11" t="s">
        <v>26</v>
      </c>
      <c r="S219" s="3" t="s">
        <v>588</v>
      </c>
    </row>
    <row r="220" spans="1:19" s="24" customFormat="1" ht="31.5" x14ac:dyDescent="0.25">
      <c r="A220" s="2">
        <v>217</v>
      </c>
      <c r="B220" s="2" t="s">
        <v>134</v>
      </c>
      <c r="C220" s="2" t="s">
        <v>134</v>
      </c>
      <c r="D220" s="2" t="s">
        <v>134</v>
      </c>
      <c r="E220" s="2" t="s">
        <v>134</v>
      </c>
      <c r="F220" s="3" t="s">
        <v>533</v>
      </c>
      <c r="G220" s="3" t="s">
        <v>521</v>
      </c>
      <c r="H220" s="3" t="s">
        <v>522</v>
      </c>
      <c r="I220" s="3" t="s">
        <v>475</v>
      </c>
      <c r="J220" s="11"/>
      <c r="K220" s="9" t="s">
        <v>97</v>
      </c>
      <c r="L220" s="3" t="s">
        <v>24</v>
      </c>
      <c r="M220" s="3">
        <v>10</v>
      </c>
      <c r="N220" s="3" t="s">
        <v>266</v>
      </c>
      <c r="O220" s="53">
        <v>8</v>
      </c>
      <c r="P220" s="55">
        <f t="shared" si="3"/>
        <v>80</v>
      </c>
      <c r="Q220" s="3" t="s">
        <v>120</v>
      </c>
      <c r="R220" s="11" t="s">
        <v>26</v>
      </c>
      <c r="S220" s="3" t="s">
        <v>588</v>
      </c>
    </row>
    <row r="221" spans="1:19" s="24" customFormat="1" ht="31.5" x14ac:dyDescent="0.25">
      <c r="A221" s="2">
        <v>218</v>
      </c>
      <c r="B221" s="2" t="s">
        <v>134</v>
      </c>
      <c r="C221" s="2" t="s">
        <v>134</v>
      </c>
      <c r="D221" s="2" t="s">
        <v>134</v>
      </c>
      <c r="E221" s="2" t="s">
        <v>134</v>
      </c>
      <c r="F221" s="3" t="s">
        <v>534</v>
      </c>
      <c r="G221" s="3" t="s">
        <v>274</v>
      </c>
      <c r="H221" s="3" t="s">
        <v>522</v>
      </c>
      <c r="I221" s="3" t="s">
        <v>475</v>
      </c>
      <c r="J221" s="11"/>
      <c r="K221" s="9" t="s">
        <v>97</v>
      </c>
      <c r="L221" s="3" t="s">
        <v>24</v>
      </c>
      <c r="M221" s="3">
        <v>12</v>
      </c>
      <c r="N221" s="3" t="s">
        <v>266</v>
      </c>
      <c r="O221" s="53">
        <v>15</v>
      </c>
      <c r="P221" s="55">
        <f t="shared" si="3"/>
        <v>180</v>
      </c>
      <c r="Q221" s="3" t="s">
        <v>120</v>
      </c>
      <c r="R221" s="11" t="s">
        <v>26</v>
      </c>
      <c r="S221" s="3" t="s">
        <v>588</v>
      </c>
    </row>
    <row r="222" spans="1:19" s="24" customFormat="1" ht="31.5" x14ac:dyDescent="0.25">
      <c r="A222" s="2">
        <v>219</v>
      </c>
      <c r="B222" s="2" t="s">
        <v>134</v>
      </c>
      <c r="C222" s="2" t="s">
        <v>134</v>
      </c>
      <c r="D222" s="2" t="s">
        <v>134</v>
      </c>
      <c r="E222" s="2" t="s">
        <v>134</v>
      </c>
      <c r="F222" s="3" t="s">
        <v>535</v>
      </c>
      <c r="G222" s="3" t="s">
        <v>274</v>
      </c>
      <c r="H222" s="3" t="s">
        <v>522</v>
      </c>
      <c r="I222" s="3" t="s">
        <v>475</v>
      </c>
      <c r="J222" s="11"/>
      <c r="K222" s="9" t="s">
        <v>97</v>
      </c>
      <c r="L222" s="3" t="s">
        <v>24</v>
      </c>
      <c r="M222" s="3">
        <v>12</v>
      </c>
      <c r="N222" s="3" t="s">
        <v>266</v>
      </c>
      <c r="O222" s="53">
        <v>10</v>
      </c>
      <c r="P222" s="55">
        <f t="shared" si="3"/>
        <v>120</v>
      </c>
      <c r="Q222" s="3" t="s">
        <v>120</v>
      </c>
      <c r="R222" s="11" t="s">
        <v>26</v>
      </c>
      <c r="S222" s="3" t="s">
        <v>588</v>
      </c>
    </row>
    <row r="223" spans="1:19" s="24" customFormat="1" ht="47.25" x14ac:dyDescent="0.25">
      <c r="A223" s="59">
        <v>220</v>
      </c>
      <c r="B223" s="2" t="s">
        <v>134</v>
      </c>
      <c r="C223" s="2" t="s">
        <v>134</v>
      </c>
      <c r="D223" s="2" t="s">
        <v>134</v>
      </c>
      <c r="E223" s="2" t="s">
        <v>134</v>
      </c>
      <c r="F223" s="3" t="s">
        <v>536</v>
      </c>
      <c r="G223" s="3" t="s">
        <v>274</v>
      </c>
      <c r="H223" s="3" t="s">
        <v>522</v>
      </c>
      <c r="I223" s="3" t="s">
        <v>475</v>
      </c>
      <c r="J223" s="11"/>
      <c r="K223" s="9" t="s">
        <v>97</v>
      </c>
      <c r="L223" s="3" t="s">
        <v>24</v>
      </c>
      <c r="M223" s="3">
        <v>12</v>
      </c>
      <c r="N223" s="3" t="s">
        <v>266</v>
      </c>
      <c r="O223" s="53">
        <v>10</v>
      </c>
      <c r="P223" s="55">
        <f t="shared" si="3"/>
        <v>120</v>
      </c>
      <c r="Q223" s="3" t="s">
        <v>120</v>
      </c>
      <c r="R223" s="11" t="s">
        <v>26</v>
      </c>
      <c r="S223" s="3" t="s">
        <v>588</v>
      </c>
    </row>
    <row r="224" spans="1:19" s="24" customFormat="1" ht="47.25" x14ac:dyDescent="0.25">
      <c r="A224" s="59">
        <v>221</v>
      </c>
      <c r="B224" s="2" t="s">
        <v>134</v>
      </c>
      <c r="C224" s="2" t="s">
        <v>134</v>
      </c>
      <c r="D224" s="2" t="s">
        <v>134</v>
      </c>
      <c r="E224" s="2" t="s">
        <v>134</v>
      </c>
      <c r="F224" s="3" t="s">
        <v>537</v>
      </c>
      <c r="G224" s="3" t="s">
        <v>274</v>
      </c>
      <c r="H224" s="3" t="s">
        <v>522</v>
      </c>
      <c r="I224" s="3" t="s">
        <v>475</v>
      </c>
      <c r="J224" s="11"/>
      <c r="K224" s="9" t="s">
        <v>97</v>
      </c>
      <c r="L224" s="3" t="s">
        <v>24</v>
      </c>
      <c r="M224" s="3">
        <v>12</v>
      </c>
      <c r="N224" s="3" t="s">
        <v>266</v>
      </c>
      <c r="O224" s="53">
        <v>10</v>
      </c>
      <c r="P224" s="55">
        <f t="shared" si="3"/>
        <v>120</v>
      </c>
      <c r="Q224" s="3" t="s">
        <v>120</v>
      </c>
      <c r="R224" s="11" t="s">
        <v>26</v>
      </c>
      <c r="S224" s="3" t="s">
        <v>588</v>
      </c>
    </row>
    <row r="225" spans="1:19" s="24" customFormat="1" ht="31.5" x14ac:dyDescent="0.25">
      <c r="A225" s="2">
        <v>222</v>
      </c>
      <c r="B225" s="2" t="s">
        <v>134</v>
      </c>
      <c r="C225" s="2" t="s">
        <v>134</v>
      </c>
      <c r="D225" s="2" t="s">
        <v>134</v>
      </c>
      <c r="E225" s="2" t="s">
        <v>134</v>
      </c>
      <c r="F225" s="3" t="s">
        <v>283</v>
      </c>
      <c r="G225" s="3" t="s">
        <v>274</v>
      </c>
      <c r="H225" s="3" t="s">
        <v>522</v>
      </c>
      <c r="I225" s="3" t="s">
        <v>475</v>
      </c>
      <c r="J225" s="11"/>
      <c r="K225" s="9" t="s">
        <v>97</v>
      </c>
      <c r="L225" s="3" t="s">
        <v>24</v>
      </c>
      <c r="M225" s="3">
        <v>12</v>
      </c>
      <c r="N225" s="3" t="s">
        <v>266</v>
      </c>
      <c r="O225" s="53">
        <v>6</v>
      </c>
      <c r="P225" s="55">
        <f t="shared" si="3"/>
        <v>72</v>
      </c>
      <c r="Q225" s="3" t="s">
        <v>120</v>
      </c>
      <c r="R225" s="11" t="s">
        <v>26</v>
      </c>
      <c r="S225" s="3" t="s">
        <v>588</v>
      </c>
    </row>
    <row r="226" spans="1:19" s="24" customFormat="1" ht="31.5" x14ac:dyDescent="0.25">
      <c r="A226" s="2">
        <v>223</v>
      </c>
      <c r="B226" s="2" t="s">
        <v>134</v>
      </c>
      <c r="C226" s="2" t="s">
        <v>134</v>
      </c>
      <c r="D226" s="2" t="s">
        <v>134</v>
      </c>
      <c r="E226" s="2" t="s">
        <v>134</v>
      </c>
      <c r="F226" s="3" t="s">
        <v>284</v>
      </c>
      <c r="G226" s="3" t="s">
        <v>274</v>
      </c>
      <c r="H226" s="3" t="s">
        <v>522</v>
      </c>
      <c r="I226" s="3" t="s">
        <v>475</v>
      </c>
      <c r="J226" s="11"/>
      <c r="K226" s="9" t="s">
        <v>97</v>
      </c>
      <c r="L226" s="3" t="s">
        <v>24</v>
      </c>
      <c r="M226" s="3">
        <v>12</v>
      </c>
      <c r="N226" s="3" t="s">
        <v>266</v>
      </c>
      <c r="O226" s="53">
        <v>2.5</v>
      </c>
      <c r="P226" s="55">
        <f t="shared" si="3"/>
        <v>30</v>
      </c>
      <c r="Q226" s="3" t="s">
        <v>120</v>
      </c>
      <c r="R226" s="11" t="s">
        <v>26</v>
      </c>
      <c r="S226" s="3" t="s">
        <v>588</v>
      </c>
    </row>
    <row r="227" spans="1:19" s="24" customFormat="1" ht="31.5" x14ac:dyDescent="0.25">
      <c r="A227" s="2">
        <v>224</v>
      </c>
      <c r="B227" s="2" t="s">
        <v>134</v>
      </c>
      <c r="C227" s="2" t="s">
        <v>134</v>
      </c>
      <c r="D227" s="2" t="s">
        <v>134</v>
      </c>
      <c r="E227" s="2" t="s">
        <v>134</v>
      </c>
      <c r="F227" s="3" t="s">
        <v>285</v>
      </c>
      <c r="G227" s="3" t="s">
        <v>274</v>
      </c>
      <c r="H227" s="3" t="s">
        <v>522</v>
      </c>
      <c r="I227" s="3" t="s">
        <v>475</v>
      </c>
      <c r="J227" s="11"/>
      <c r="K227" s="9" t="s">
        <v>97</v>
      </c>
      <c r="L227" s="3" t="s">
        <v>24</v>
      </c>
      <c r="M227" s="3">
        <v>12</v>
      </c>
      <c r="N227" s="3" t="s">
        <v>266</v>
      </c>
      <c r="O227" s="53">
        <v>2</v>
      </c>
      <c r="P227" s="55">
        <f t="shared" si="3"/>
        <v>24</v>
      </c>
      <c r="Q227" s="3" t="s">
        <v>120</v>
      </c>
      <c r="R227" s="11" t="s">
        <v>26</v>
      </c>
      <c r="S227" s="3" t="s">
        <v>588</v>
      </c>
    </row>
    <row r="228" spans="1:19" s="24" customFormat="1" ht="31.5" x14ac:dyDescent="0.25">
      <c r="A228" s="59">
        <v>225</v>
      </c>
      <c r="B228" s="2" t="s">
        <v>134</v>
      </c>
      <c r="C228" s="2" t="s">
        <v>134</v>
      </c>
      <c r="D228" s="2" t="s">
        <v>134</v>
      </c>
      <c r="E228" s="2" t="s">
        <v>134</v>
      </c>
      <c r="F228" s="3" t="s">
        <v>286</v>
      </c>
      <c r="G228" s="3" t="s">
        <v>274</v>
      </c>
      <c r="H228" s="3" t="s">
        <v>522</v>
      </c>
      <c r="I228" s="3" t="s">
        <v>475</v>
      </c>
      <c r="J228" s="11"/>
      <c r="K228" s="9" t="s">
        <v>97</v>
      </c>
      <c r="L228" s="3" t="s">
        <v>24</v>
      </c>
      <c r="M228" s="3">
        <v>12</v>
      </c>
      <c r="N228" s="3" t="s">
        <v>266</v>
      </c>
      <c r="O228" s="53">
        <v>9</v>
      </c>
      <c r="P228" s="55">
        <f t="shared" si="3"/>
        <v>108</v>
      </c>
      <c r="Q228" s="3" t="s">
        <v>120</v>
      </c>
      <c r="R228" s="11" t="s">
        <v>26</v>
      </c>
      <c r="S228" s="3" t="s">
        <v>588</v>
      </c>
    </row>
    <row r="229" spans="1:19" s="24" customFormat="1" ht="31.5" x14ac:dyDescent="0.25">
      <c r="A229" s="59">
        <v>226</v>
      </c>
      <c r="B229" s="2" t="s">
        <v>134</v>
      </c>
      <c r="C229" s="2" t="s">
        <v>134</v>
      </c>
      <c r="D229" s="2" t="s">
        <v>134</v>
      </c>
      <c r="E229" s="2" t="s">
        <v>134</v>
      </c>
      <c r="F229" s="3" t="s">
        <v>287</v>
      </c>
      <c r="G229" s="3" t="s">
        <v>274</v>
      </c>
      <c r="H229" s="3" t="s">
        <v>522</v>
      </c>
      <c r="I229" s="3" t="s">
        <v>475</v>
      </c>
      <c r="J229" s="11"/>
      <c r="K229" s="9" t="s">
        <v>97</v>
      </c>
      <c r="L229" s="3" t="s">
        <v>24</v>
      </c>
      <c r="M229" s="3">
        <v>12</v>
      </c>
      <c r="N229" s="3" t="s">
        <v>266</v>
      </c>
      <c r="O229" s="53">
        <v>3</v>
      </c>
      <c r="P229" s="55">
        <f t="shared" si="3"/>
        <v>36</v>
      </c>
      <c r="Q229" s="3" t="s">
        <v>120</v>
      </c>
      <c r="R229" s="11" t="s">
        <v>26</v>
      </c>
      <c r="S229" s="3" t="s">
        <v>588</v>
      </c>
    </row>
    <row r="230" spans="1:19" s="24" customFormat="1" ht="47.25" x14ac:dyDescent="0.25">
      <c r="A230" s="2">
        <v>227</v>
      </c>
      <c r="B230" s="2" t="s">
        <v>134</v>
      </c>
      <c r="C230" s="2" t="s">
        <v>134</v>
      </c>
      <c r="D230" s="2" t="s">
        <v>134</v>
      </c>
      <c r="E230" s="2" t="s">
        <v>134</v>
      </c>
      <c r="F230" s="3" t="s">
        <v>538</v>
      </c>
      <c r="G230" s="3" t="s">
        <v>274</v>
      </c>
      <c r="H230" s="3" t="s">
        <v>522</v>
      </c>
      <c r="I230" s="3" t="s">
        <v>475</v>
      </c>
      <c r="J230" s="11"/>
      <c r="K230" s="9" t="s">
        <v>97</v>
      </c>
      <c r="L230" s="3" t="s">
        <v>24</v>
      </c>
      <c r="M230" s="3">
        <v>20</v>
      </c>
      <c r="N230" s="3" t="s">
        <v>266</v>
      </c>
      <c r="O230" s="53">
        <v>10</v>
      </c>
      <c r="P230" s="55">
        <f t="shared" si="3"/>
        <v>200</v>
      </c>
      <c r="Q230" s="3" t="s">
        <v>120</v>
      </c>
      <c r="R230" s="11" t="s">
        <v>26</v>
      </c>
      <c r="S230" s="3" t="s">
        <v>588</v>
      </c>
    </row>
    <row r="231" spans="1:19" s="24" customFormat="1" ht="31.5" x14ac:dyDescent="0.25">
      <c r="A231" s="2">
        <v>228</v>
      </c>
      <c r="B231" s="2" t="s">
        <v>134</v>
      </c>
      <c r="C231" s="2" t="s">
        <v>134</v>
      </c>
      <c r="D231" s="2" t="s">
        <v>134</v>
      </c>
      <c r="E231" s="2" t="s">
        <v>134</v>
      </c>
      <c r="F231" s="3" t="s">
        <v>539</v>
      </c>
      <c r="G231" s="3" t="s">
        <v>274</v>
      </c>
      <c r="H231" s="3" t="s">
        <v>522</v>
      </c>
      <c r="I231" s="3" t="s">
        <v>475</v>
      </c>
      <c r="J231" s="11"/>
      <c r="K231" s="9" t="s">
        <v>97</v>
      </c>
      <c r="L231" s="3" t="s">
        <v>24</v>
      </c>
      <c r="M231" s="3">
        <v>20</v>
      </c>
      <c r="N231" s="3" t="s">
        <v>266</v>
      </c>
      <c r="O231" s="53">
        <v>1.5</v>
      </c>
      <c r="P231" s="55">
        <f t="shared" si="3"/>
        <v>30</v>
      </c>
      <c r="Q231" s="3" t="s">
        <v>120</v>
      </c>
      <c r="R231" s="11" t="s">
        <v>26</v>
      </c>
      <c r="S231" s="3" t="s">
        <v>588</v>
      </c>
    </row>
    <row r="232" spans="1:19" s="24" customFormat="1" ht="47.25" x14ac:dyDescent="0.25">
      <c r="A232" s="2">
        <v>229</v>
      </c>
      <c r="B232" s="2" t="s">
        <v>134</v>
      </c>
      <c r="C232" s="2" t="s">
        <v>134</v>
      </c>
      <c r="D232" s="2" t="s">
        <v>134</v>
      </c>
      <c r="E232" s="2" t="s">
        <v>134</v>
      </c>
      <c r="F232" s="3" t="s">
        <v>540</v>
      </c>
      <c r="G232" s="3" t="s">
        <v>274</v>
      </c>
      <c r="H232" s="3" t="s">
        <v>522</v>
      </c>
      <c r="I232" s="3" t="s">
        <v>475</v>
      </c>
      <c r="J232" s="11"/>
      <c r="K232" s="9" t="s">
        <v>97</v>
      </c>
      <c r="L232" s="3" t="s">
        <v>24</v>
      </c>
      <c r="M232" s="3">
        <v>12</v>
      </c>
      <c r="N232" s="3" t="s">
        <v>266</v>
      </c>
      <c r="O232" s="53">
        <v>30</v>
      </c>
      <c r="P232" s="55">
        <f t="shared" si="3"/>
        <v>360</v>
      </c>
      <c r="Q232" s="3" t="s">
        <v>120</v>
      </c>
      <c r="R232" s="11" t="s">
        <v>26</v>
      </c>
      <c r="S232" s="3" t="s">
        <v>588</v>
      </c>
    </row>
    <row r="233" spans="1:19" s="24" customFormat="1" ht="31.5" x14ac:dyDescent="0.25">
      <c r="A233" s="59">
        <v>230</v>
      </c>
      <c r="B233" s="2" t="s">
        <v>134</v>
      </c>
      <c r="C233" s="2" t="s">
        <v>134</v>
      </c>
      <c r="D233" s="2" t="s">
        <v>134</v>
      </c>
      <c r="E233" s="2" t="s">
        <v>134</v>
      </c>
      <c r="F233" s="3" t="s">
        <v>541</v>
      </c>
      <c r="G233" s="3" t="s">
        <v>521</v>
      </c>
      <c r="H233" s="3" t="s">
        <v>522</v>
      </c>
      <c r="I233" s="3" t="s">
        <v>475</v>
      </c>
      <c r="J233" s="11"/>
      <c r="K233" s="9" t="s">
        <v>97</v>
      </c>
      <c r="L233" s="3" t="s">
        <v>24</v>
      </c>
      <c r="M233" s="3">
        <v>12</v>
      </c>
      <c r="N233" s="3" t="s">
        <v>266</v>
      </c>
      <c r="O233" s="53">
        <v>2</v>
      </c>
      <c r="P233" s="55">
        <f t="shared" si="3"/>
        <v>24</v>
      </c>
      <c r="Q233" s="3" t="s">
        <v>120</v>
      </c>
      <c r="R233" s="11" t="s">
        <v>26</v>
      </c>
      <c r="S233" s="3" t="s">
        <v>588</v>
      </c>
    </row>
    <row r="234" spans="1:19" s="24" customFormat="1" ht="47.25" x14ac:dyDescent="0.25">
      <c r="A234" s="59">
        <v>231</v>
      </c>
      <c r="B234" s="2" t="s">
        <v>134</v>
      </c>
      <c r="C234" s="2" t="s">
        <v>134</v>
      </c>
      <c r="D234" s="2" t="s">
        <v>134</v>
      </c>
      <c r="E234" s="2" t="s">
        <v>134</v>
      </c>
      <c r="F234" s="3" t="s">
        <v>542</v>
      </c>
      <c r="G234" s="3" t="s">
        <v>521</v>
      </c>
      <c r="H234" s="3" t="s">
        <v>522</v>
      </c>
      <c r="I234" s="3" t="s">
        <v>475</v>
      </c>
      <c r="J234" s="11"/>
      <c r="K234" s="9" t="s">
        <v>97</v>
      </c>
      <c r="L234" s="3" t="s">
        <v>24</v>
      </c>
      <c r="M234" s="3">
        <v>15</v>
      </c>
      <c r="N234" s="3" t="s">
        <v>266</v>
      </c>
      <c r="O234" s="53">
        <v>50</v>
      </c>
      <c r="P234" s="55">
        <f t="shared" si="3"/>
        <v>750</v>
      </c>
      <c r="Q234" s="3" t="s">
        <v>120</v>
      </c>
      <c r="R234" s="11" t="s">
        <v>26</v>
      </c>
      <c r="S234" s="3" t="s">
        <v>588</v>
      </c>
    </row>
    <row r="235" spans="1:19" s="24" customFormat="1" ht="47.25" x14ac:dyDescent="0.25">
      <c r="A235" s="2">
        <v>232</v>
      </c>
      <c r="B235" s="2" t="s">
        <v>134</v>
      </c>
      <c r="C235" s="2" t="s">
        <v>134</v>
      </c>
      <c r="D235" s="2" t="s">
        <v>134</v>
      </c>
      <c r="E235" s="2" t="s">
        <v>134</v>
      </c>
      <c r="F235" s="3" t="s">
        <v>543</v>
      </c>
      <c r="G235" s="3" t="s">
        <v>521</v>
      </c>
      <c r="H235" s="3" t="s">
        <v>522</v>
      </c>
      <c r="I235" s="3" t="s">
        <v>475</v>
      </c>
      <c r="J235" s="11"/>
      <c r="K235" s="9" t="s">
        <v>97</v>
      </c>
      <c r="L235" s="3" t="s">
        <v>24</v>
      </c>
      <c r="M235" s="3">
        <v>15</v>
      </c>
      <c r="N235" s="3" t="s">
        <v>266</v>
      </c>
      <c r="O235" s="53">
        <v>40</v>
      </c>
      <c r="P235" s="55">
        <f t="shared" si="3"/>
        <v>600</v>
      </c>
      <c r="Q235" s="3" t="s">
        <v>120</v>
      </c>
      <c r="R235" s="11" t="s">
        <v>26</v>
      </c>
      <c r="S235" s="3" t="s">
        <v>588</v>
      </c>
    </row>
    <row r="236" spans="1:19" s="24" customFormat="1" ht="47.25" x14ac:dyDescent="0.25">
      <c r="A236" s="2">
        <v>233</v>
      </c>
      <c r="B236" s="2" t="s">
        <v>134</v>
      </c>
      <c r="C236" s="2" t="s">
        <v>134</v>
      </c>
      <c r="D236" s="2" t="s">
        <v>134</v>
      </c>
      <c r="E236" s="2" t="s">
        <v>134</v>
      </c>
      <c r="F236" s="3" t="s">
        <v>544</v>
      </c>
      <c r="G236" s="3" t="s">
        <v>521</v>
      </c>
      <c r="H236" s="3" t="s">
        <v>522</v>
      </c>
      <c r="I236" s="3" t="s">
        <v>475</v>
      </c>
      <c r="J236" s="11"/>
      <c r="K236" s="9" t="s">
        <v>97</v>
      </c>
      <c r="L236" s="3" t="s">
        <v>24</v>
      </c>
      <c r="M236" s="3">
        <v>15</v>
      </c>
      <c r="N236" s="3" t="s">
        <v>266</v>
      </c>
      <c r="O236" s="53">
        <v>45</v>
      </c>
      <c r="P236" s="55">
        <f t="shared" si="3"/>
        <v>675</v>
      </c>
      <c r="Q236" s="3" t="s">
        <v>120</v>
      </c>
      <c r="R236" s="11" t="s">
        <v>26</v>
      </c>
      <c r="S236" s="3" t="s">
        <v>588</v>
      </c>
    </row>
    <row r="237" spans="1:19" s="24" customFormat="1" ht="31.5" x14ac:dyDescent="0.25">
      <c r="A237" s="2">
        <v>234</v>
      </c>
      <c r="B237" s="2" t="s">
        <v>134</v>
      </c>
      <c r="C237" s="2" t="s">
        <v>134</v>
      </c>
      <c r="D237" s="2" t="s">
        <v>134</v>
      </c>
      <c r="E237" s="2" t="s">
        <v>134</v>
      </c>
      <c r="F237" s="3" t="s">
        <v>288</v>
      </c>
      <c r="G237" s="3" t="s">
        <v>268</v>
      </c>
      <c r="H237" s="3" t="s">
        <v>522</v>
      </c>
      <c r="I237" s="3" t="s">
        <v>475</v>
      </c>
      <c r="J237" s="11"/>
      <c r="K237" s="9" t="s">
        <v>97</v>
      </c>
      <c r="L237" s="3" t="s">
        <v>24</v>
      </c>
      <c r="M237" s="3">
        <v>60</v>
      </c>
      <c r="N237" s="3" t="s">
        <v>266</v>
      </c>
      <c r="O237" s="53">
        <v>10</v>
      </c>
      <c r="P237" s="55">
        <f t="shared" si="3"/>
        <v>600</v>
      </c>
      <c r="Q237" s="3" t="s">
        <v>120</v>
      </c>
      <c r="R237" s="11" t="s">
        <v>26</v>
      </c>
      <c r="S237" s="3" t="s">
        <v>588</v>
      </c>
    </row>
    <row r="238" spans="1:19" s="24" customFormat="1" ht="47.25" x14ac:dyDescent="0.25">
      <c r="A238" s="59">
        <v>235</v>
      </c>
      <c r="B238" s="2" t="s">
        <v>134</v>
      </c>
      <c r="C238" s="2" t="s">
        <v>134</v>
      </c>
      <c r="D238" s="2" t="s">
        <v>134</v>
      </c>
      <c r="E238" s="2" t="s">
        <v>134</v>
      </c>
      <c r="F238" s="3" t="s">
        <v>545</v>
      </c>
      <c r="G238" s="3" t="s">
        <v>274</v>
      </c>
      <c r="H238" s="3" t="s">
        <v>522</v>
      </c>
      <c r="I238" s="3" t="s">
        <v>475</v>
      </c>
      <c r="J238" s="11"/>
      <c r="K238" s="9" t="s">
        <v>97</v>
      </c>
      <c r="L238" s="3" t="s">
        <v>24</v>
      </c>
      <c r="M238" s="3">
        <v>20</v>
      </c>
      <c r="N238" s="3" t="s">
        <v>266</v>
      </c>
      <c r="O238" s="53">
        <v>9</v>
      </c>
      <c r="P238" s="55">
        <f t="shared" si="3"/>
        <v>180</v>
      </c>
      <c r="Q238" s="3" t="s">
        <v>120</v>
      </c>
      <c r="R238" s="11" t="s">
        <v>26</v>
      </c>
      <c r="S238" s="3" t="s">
        <v>588</v>
      </c>
    </row>
    <row r="239" spans="1:19" s="24" customFormat="1" ht="31.5" x14ac:dyDescent="0.25">
      <c r="A239" s="59">
        <v>236</v>
      </c>
      <c r="B239" s="2" t="s">
        <v>134</v>
      </c>
      <c r="C239" s="2" t="s">
        <v>134</v>
      </c>
      <c r="D239" s="2" t="s">
        <v>134</v>
      </c>
      <c r="E239" s="2" t="s">
        <v>134</v>
      </c>
      <c r="F239" s="3" t="s">
        <v>743</v>
      </c>
      <c r="G239" s="3" t="s">
        <v>268</v>
      </c>
      <c r="H239" s="3" t="s">
        <v>522</v>
      </c>
      <c r="I239" s="3" t="s">
        <v>475</v>
      </c>
      <c r="J239" s="11"/>
      <c r="K239" s="9" t="s">
        <v>97</v>
      </c>
      <c r="L239" s="3" t="s">
        <v>24</v>
      </c>
      <c r="M239" s="3">
        <v>15</v>
      </c>
      <c r="N239" s="3" t="s">
        <v>266</v>
      </c>
      <c r="O239" s="53">
        <v>25</v>
      </c>
      <c r="P239" s="55">
        <f t="shared" si="3"/>
        <v>375</v>
      </c>
      <c r="Q239" s="3" t="s">
        <v>120</v>
      </c>
      <c r="R239" s="11" t="s">
        <v>26</v>
      </c>
      <c r="S239" s="3" t="s">
        <v>588</v>
      </c>
    </row>
    <row r="240" spans="1:19" s="24" customFormat="1" ht="31.5" x14ac:dyDescent="0.25">
      <c r="A240" s="2">
        <v>237</v>
      </c>
      <c r="B240" s="2" t="s">
        <v>134</v>
      </c>
      <c r="C240" s="2" t="s">
        <v>134</v>
      </c>
      <c r="D240" s="2" t="s">
        <v>134</v>
      </c>
      <c r="E240" s="2" t="s">
        <v>134</v>
      </c>
      <c r="F240" s="3" t="s">
        <v>289</v>
      </c>
      <c r="G240" s="3" t="s">
        <v>521</v>
      </c>
      <c r="H240" s="3" t="s">
        <v>522</v>
      </c>
      <c r="I240" s="3" t="s">
        <v>475</v>
      </c>
      <c r="J240" s="11"/>
      <c r="K240" s="9" t="s">
        <v>97</v>
      </c>
      <c r="L240" s="3" t="s">
        <v>24</v>
      </c>
      <c r="M240" s="3">
        <v>1</v>
      </c>
      <c r="N240" s="3" t="s">
        <v>290</v>
      </c>
      <c r="O240" s="53">
        <v>150</v>
      </c>
      <c r="P240" s="55">
        <f t="shared" si="3"/>
        <v>150</v>
      </c>
      <c r="Q240" s="3" t="s">
        <v>120</v>
      </c>
      <c r="R240" s="11" t="s">
        <v>26</v>
      </c>
      <c r="S240" s="3" t="s">
        <v>588</v>
      </c>
    </row>
    <row r="241" spans="1:19" s="24" customFormat="1" ht="31.5" x14ac:dyDescent="0.25">
      <c r="A241" s="2">
        <v>238</v>
      </c>
      <c r="B241" s="2" t="s">
        <v>134</v>
      </c>
      <c r="C241" s="2" t="s">
        <v>134</v>
      </c>
      <c r="D241" s="2" t="s">
        <v>134</v>
      </c>
      <c r="E241" s="2" t="s">
        <v>134</v>
      </c>
      <c r="F241" s="3" t="s">
        <v>586</v>
      </c>
      <c r="G241" s="3" t="s">
        <v>268</v>
      </c>
      <c r="H241" s="3" t="s">
        <v>522</v>
      </c>
      <c r="I241" s="3" t="s">
        <v>475</v>
      </c>
      <c r="J241" s="11"/>
      <c r="K241" s="9" t="s">
        <v>97</v>
      </c>
      <c r="L241" s="3" t="s">
        <v>24</v>
      </c>
      <c r="M241" s="3">
        <v>10</v>
      </c>
      <c r="N241" s="3" t="s">
        <v>266</v>
      </c>
      <c r="O241" s="53">
        <v>50</v>
      </c>
      <c r="P241" s="55">
        <f t="shared" si="3"/>
        <v>500</v>
      </c>
      <c r="Q241" s="3" t="s">
        <v>120</v>
      </c>
      <c r="R241" s="11" t="s">
        <v>26</v>
      </c>
      <c r="S241" s="3" t="s">
        <v>588</v>
      </c>
    </row>
    <row r="242" spans="1:19" s="24" customFormat="1" ht="47.25" x14ac:dyDescent="0.25">
      <c r="A242" s="2">
        <v>239</v>
      </c>
      <c r="B242" s="2" t="s">
        <v>134</v>
      </c>
      <c r="C242" s="2" t="s">
        <v>134</v>
      </c>
      <c r="D242" s="2" t="s">
        <v>134</v>
      </c>
      <c r="E242" s="2" t="s">
        <v>134</v>
      </c>
      <c r="F242" s="3" t="s">
        <v>546</v>
      </c>
      <c r="G242" s="3" t="s">
        <v>521</v>
      </c>
      <c r="H242" s="3" t="s">
        <v>522</v>
      </c>
      <c r="I242" s="3" t="s">
        <v>475</v>
      </c>
      <c r="J242" s="11"/>
      <c r="K242" s="9" t="s">
        <v>97</v>
      </c>
      <c r="L242" s="3" t="s">
        <v>24</v>
      </c>
      <c r="M242" s="3">
        <v>30</v>
      </c>
      <c r="N242" s="3" t="s">
        <v>266</v>
      </c>
      <c r="O242" s="53">
        <v>12</v>
      </c>
      <c r="P242" s="55">
        <f t="shared" si="3"/>
        <v>360</v>
      </c>
      <c r="Q242" s="3" t="s">
        <v>120</v>
      </c>
      <c r="R242" s="11" t="s">
        <v>26</v>
      </c>
      <c r="S242" s="3" t="s">
        <v>588</v>
      </c>
    </row>
    <row r="243" spans="1:19" s="24" customFormat="1" ht="31.5" x14ac:dyDescent="0.25">
      <c r="A243" s="59">
        <v>240</v>
      </c>
      <c r="B243" s="2" t="s">
        <v>134</v>
      </c>
      <c r="C243" s="2" t="s">
        <v>134</v>
      </c>
      <c r="D243" s="2" t="s">
        <v>134</v>
      </c>
      <c r="E243" s="2" t="s">
        <v>134</v>
      </c>
      <c r="F243" s="3" t="s">
        <v>547</v>
      </c>
      <c r="G243" s="3" t="s">
        <v>274</v>
      </c>
      <c r="H243" s="3" t="s">
        <v>522</v>
      </c>
      <c r="I243" s="3" t="s">
        <v>475</v>
      </c>
      <c r="J243" s="11"/>
      <c r="K243" s="9" t="s">
        <v>97</v>
      </c>
      <c r="L243" s="3" t="s">
        <v>24</v>
      </c>
      <c r="M243" s="3">
        <v>30</v>
      </c>
      <c r="N243" s="3" t="s">
        <v>266</v>
      </c>
      <c r="O243" s="53">
        <v>8</v>
      </c>
      <c r="P243" s="55">
        <f t="shared" si="3"/>
        <v>240</v>
      </c>
      <c r="Q243" s="3" t="s">
        <v>120</v>
      </c>
      <c r="R243" s="11" t="s">
        <v>26</v>
      </c>
      <c r="S243" s="3" t="s">
        <v>588</v>
      </c>
    </row>
    <row r="244" spans="1:19" s="24" customFormat="1" ht="31.5" x14ac:dyDescent="0.25">
      <c r="A244" s="59">
        <v>241</v>
      </c>
      <c r="B244" s="2" t="s">
        <v>134</v>
      </c>
      <c r="C244" s="2" t="s">
        <v>134</v>
      </c>
      <c r="D244" s="2" t="s">
        <v>134</v>
      </c>
      <c r="E244" s="2" t="s">
        <v>134</v>
      </c>
      <c r="F244" s="3" t="s">
        <v>548</v>
      </c>
      <c r="G244" s="3" t="s">
        <v>280</v>
      </c>
      <c r="H244" s="3" t="s">
        <v>529</v>
      </c>
      <c r="I244" s="3" t="s">
        <v>475</v>
      </c>
      <c r="J244" s="11"/>
      <c r="K244" s="9" t="s">
        <v>97</v>
      </c>
      <c r="L244" s="3" t="s">
        <v>24</v>
      </c>
      <c r="M244" s="3">
        <v>4</v>
      </c>
      <c r="N244" s="3" t="s">
        <v>266</v>
      </c>
      <c r="O244" s="53">
        <v>400</v>
      </c>
      <c r="P244" s="55">
        <f t="shared" si="3"/>
        <v>1600</v>
      </c>
      <c r="Q244" s="3" t="s">
        <v>120</v>
      </c>
      <c r="R244" s="11" t="s">
        <v>26</v>
      </c>
      <c r="S244" s="3" t="s">
        <v>588</v>
      </c>
    </row>
    <row r="245" spans="1:19" s="24" customFormat="1" ht="31.5" x14ac:dyDescent="0.25">
      <c r="A245" s="2">
        <v>242</v>
      </c>
      <c r="B245" s="2" t="s">
        <v>134</v>
      </c>
      <c r="C245" s="2" t="s">
        <v>134</v>
      </c>
      <c r="D245" s="2" t="s">
        <v>134</v>
      </c>
      <c r="E245" s="2" t="s">
        <v>134</v>
      </c>
      <c r="F245" s="3" t="s">
        <v>647</v>
      </c>
      <c r="G245" s="3" t="s">
        <v>521</v>
      </c>
      <c r="H245" s="3" t="s">
        <v>522</v>
      </c>
      <c r="I245" s="3" t="s">
        <v>475</v>
      </c>
      <c r="J245" s="11"/>
      <c r="K245" s="9" t="s">
        <v>97</v>
      </c>
      <c r="L245" s="3" t="s">
        <v>24</v>
      </c>
      <c r="M245" s="3">
        <v>12</v>
      </c>
      <c r="N245" s="3" t="s">
        <v>266</v>
      </c>
      <c r="O245" s="53">
        <v>15</v>
      </c>
      <c r="P245" s="55">
        <f t="shared" si="3"/>
        <v>180</v>
      </c>
      <c r="Q245" s="3" t="s">
        <v>120</v>
      </c>
      <c r="R245" s="11" t="s">
        <v>26</v>
      </c>
      <c r="S245" s="3" t="s">
        <v>588</v>
      </c>
    </row>
    <row r="246" spans="1:19" s="24" customFormat="1" ht="31.5" x14ac:dyDescent="0.25">
      <c r="A246" s="2">
        <v>243</v>
      </c>
      <c r="B246" s="2" t="s">
        <v>134</v>
      </c>
      <c r="C246" s="2" t="s">
        <v>134</v>
      </c>
      <c r="D246" s="2" t="s">
        <v>134</v>
      </c>
      <c r="E246" s="2" t="s">
        <v>134</v>
      </c>
      <c r="F246" s="3" t="s">
        <v>291</v>
      </c>
      <c r="G246" s="3" t="s">
        <v>521</v>
      </c>
      <c r="H246" s="3" t="s">
        <v>522</v>
      </c>
      <c r="I246" s="3" t="s">
        <v>475</v>
      </c>
      <c r="J246" s="11"/>
      <c r="K246" s="9" t="s">
        <v>97</v>
      </c>
      <c r="L246" s="3" t="s">
        <v>24</v>
      </c>
      <c r="M246" s="3">
        <v>3</v>
      </c>
      <c r="N246" s="3" t="s">
        <v>102</v>
      </c>
      <c r="O246" s="53">
        <v>60</v>
      </c>
      <c r="P246" s="55">
        <f t="shared" si="3"/>
        <v>180</v>
      </c>
      <c r="Q246" s="3" t="s">
        <v>120</v>
      </c>
      <c r="R246" s="11" t="s">
        <v>26</v>
      </c>
      <c r="S246" s="3" t="s">
        <v>588</v>
      </c>
    </row>
    <row r="247" spans="1:19" s="24" customFormat="1" ht="47.25" x14ac:dyDescent="0.25">
      <c r="A247" s="2">
        <v>244</v>
      </c>
      <c r="B247" s="2" t="s">
        <v>134</v>
      </c>
      <c r="C247" s="2" t="s">
        <v>134</v>
      </c>
      <c r="D247" s="2" t="s">
        <v>134</v>
      </c>
      <c r="E247" s="2" t="s">
        <v>134</v>
      </c>
      <c r="F247" s="3" t="s">
        <v>549</v>
      </c>
      <c r="G247" s="3" t="s">
        <v>521</v>
      </c>
      <c r="H247" s="3" t="s">
        <v>522</v>
      </c>
      <c r="I247" s="3" t="s">
        <v>475</v>
      </c>
      <c r="J247" s="11"/>
      <c r="K247" s="9" t="s">
        <v>97</v>
      </c>
      <c r="L247" s="3" t="s">
        <v>24</v>
      </c>
      <c r="M247" s="3">
        <v>40</v>
      </c>
      <c r="N247" s="3" t="s">
        <v>266</v>
      </c>
      <c r="O247" s="53">
        <v>10</v>
      </c>
      <c r="P247" s="55">
        <f t="shared" si="3"/>
        <v>400</v>
      </c>
      <c r="Q247" s="3" t="s">
        <v>120</v>
      </c>
      <c r="R247" s="11" t="s">
        <v>26</v>
      </c>
      <c r="S247" s="3" t="s">
        <v>588</v>
      </c>
    </row>
    <row r="248" spans="1:19" s="24" customFormat="1" ht="47.25" x14ac:dyDescent="0.25">
      <c r="A248" s="59">
        <v>245</v>
      </c>
      <c r="B248" s="2" t="s">
        <v>134</v>
      </c>
      <c r="C248" s="2" t="s">
        <v>134</v>
      </c>
      <c r="D248" s="2" t="s">
        <v>134</v>
      </c>
      <c r="E248" s="2" t="s">
        <v>134</v>
      </c>
      <c r="F248" s="3" t="s">
        <v>587</v>
      </c>
      <c r="G248" s="3" t="s">
        <v>521</v>
      </c>
      <c r="H248" s="3" t="s">
        <v>522</v>
      </c>
      <c r="I248" s="3" t="s">
        <v>475</v>
      </c>
      <c r="J248" s="11"/>
      <c r="K248" s="9" t="s">
        <v>97</v>
      </c>
      <c r="L248" s="3" t="s">
        <v>24</v>
      </c>
      <c r="M248" s="3">
        <v>40</v>
      </c>
      <c r="N248" s="3" t="s">
        <v>266</v>
      </c>
      <c r="O248" s="53">
        <v>10</v>
      </c>
      <c r="P248" s="55">
        <f t="shared" si="3"/>
        <v>400</v>
      </c>
      <c r="Q248" s="3" t="s">
        <v>120</v>
      </c>
      <c r="R248" s="11" t="s">
        <v>26</v>
      </c>
      <c r="S248" s="3" t="s">
        <v>588</v>
      </c>
    </row>
    <row r="249" spans="1:19" s="24" customFormat="1" ht="63" x14ac:dyDescent="0.25">
      <c r="A249" s="59">
        <v>246</v>
      </c>
      <c r="B249" s="2" t="s">
        <v>134</v>
      </c>
      <c r="C249" s="2" t="s">
        <v>134</v>
      </c>
      <c r="D249" s="2" t="s">
        <v>134</v>
      </c>
      <c r="E249" s="2" t="s">
        <v>134</v>
      </c>
      <c r="F249" s="3" t="s">
        <v>550</v>
      </c>
      <c r="G249" s="3" t="s">
        <v>521</v>
      </c>
      <c r="H249" s="3" t="s">
        <v>522</v>
      </c>
      <c r="I249" s="3" t="s">
        <v>475</v>
      </c>
      <c r="J249" s="11"/>
      <c r="K249" s="9" t="s">
        <v>97</v>
      </c>
      <c r="L249" s="3" t="s">
        <v>24</v>
      </c>
      <c r="M249" s="3">
        <v>30</v>
      </c>
      <c r="N249" s="3" t="s">
        <v>266</v>
      </c>
      <c r="O249" s="53">
        <v>25</v>
      </c>
      <c r="P249" s="55">
        <f t="shared" si="3"/>
        <v>750</v>
      </c>
      <c r="Q249" s="3" t="s">
        <v>120</v>
      </c>
      <c r="R249" s="11" t="s">
        <v>26</v>
      </c>
      <c r="S249" s="3" t="s">
        <v>588</v>
      </c>
    </row>
    <row r="250" spans="1:19" s="24" customFormat="1" ht="31.5" x14ac:dyDescent="0.25">
      <c r="A250" s="2">
        <v>247</v>
      </c>
      <c r="B250" s="2" t="s">
        <v>134</v>
      </c>
      <c r="C250" s="2" t="s">
        <v>134</v>
      </c>
      <c r="D250" s="2" t="s">
        <v>134</v>
      </c>
      <c r="E250" s="2" t="s">
        <v>134</v>
      </c>
      <c r="F250" s="3" t="s">
        <v>744</v>
      </c>
      <c r="G250" s="3" t="s">
        <v>521</v>
      </c>
      <c r="H250" s="3" t="s">
        <v>522</v>
      </c>
      <c r="I250" s="3" t="s">
        <v>475</v>
      </c>
      <c r="J250" s="11"/>
      <c r="K250" s="9" t="s">
        <v>97</v>
      </c>
      <c r="L250" s="3" t="s">
        <v>24</v>
      </c>
      <c r="M250" s="3">
        <v>60</v>
      </c>
      <c r="N250" s="3" t="s">
        <v>266</v>
      </c>
      <c r="O250" s="53">
        <v>14</v>
      </c>
      <c r="P250" s="55">
        <f t="shared" si="3"/>
        <v>840</v>
      </c>
      <c r="Q250" s="3" t="s">
        <v>120</v>
      </c>
      <c r="R250" s="11" t="s">
        <v>26</v>
      </c>
      <c r="S250" s="3" t="s">
        <v>588</v>
      </c>
    </row>
    <row r="251" spans="1:19" s="24" customFormat="1" ht="31.5" x14ac:dyDescent="0.25">
      <c r="A251" s="2">
        <v>248</v>
      </c>
      <c r="B251" s="2" t="s">
        <v>134</v>
      </c>
      <c r="C251" s="2" t="s">
        <v>134</v>
      </c>
      <c r="D251" s="2" t="s">
        <v>134</v>
      </c>
      <c r="E251" s="2" t="s">
        <v>134</v>
      </c>
      <c r="F251" s="3" t="s">
        <v>551</v>
      </c>
      <c r="G251" s="3" t="s">
        <v>274</v>
      </c>
      <c r="H251" s="3" t="s">
        <v>522</v>
      </c>
      <c r="I251" s="3" t="s">
        <v>475</v>
      </c>
      <c r="J251" s="11"/>
      <c r="K251" s="9" t="s">
        <v>97</v>
      </c>
      <c r="L251" s="3" t="s">
        <v>24</v>
      </c>
      <c r="M251" s="3">
        <v>20</v>
      </c>
      <c r="N251" s="3" t="s">
        <v>266</v>
      </c>
      <c r="O251" s="53">
        <v>1</v>
      </c>
      <c r="P251" s="55">
        <f t="shared" si="3"/>
        <v>20</v>
      </c>
      <c r="Q251" s="3" t="s">
        <v>120</v>
      </c>
      <c r="R251" s="11" t="s">
        <v>26</v>
      </c>
      <c r="S251" s="3" t="s">
        <v>588</v>
      </c>
    </row>
    <row r="252" spans="1:19" s="24" customFormat="1" ht="31.5" x14ac:dyDescent="0.25">
      <c r="A252" s="2">
        <v>249</v>
      </c>
      <c r="B252" s="2" t="s">
        <v>134</v>
      </c>
      <c r="C252" s="2" t="s">
        <v>134</v>
      </c>
      <c r="D252" s="2" t="s">
        <v>134</v>
      </c>
      <c r="E252" s="2" t="s">
        <v>134</v>
      </c>
      <c r="F252" s="3" t="s">
        <v>292</v>
      </c>
      <c r="G252" s="3" t="s">
        <v>268</v>
      </c>
      <c r="H252" s="3" t="s">
        <v>522</v>
      </c>
      <c r="I252" s="3" t="s">
        <v>475</v>
      </c>
      <c r="J252" s="11"/>
      <c r="K252" s="9" t="s">
        <v>97</v>
      </c>
      <c r="L252" s="3" t="s">
        <v>24</v>
      </c>
      <c r="M252" s="3">
        <v>15</v>
      </c>
      <c r="N252" s="3" t="s">
        <v>266</v>
      </c>
      <c r="O252" s="53">
        <v>30</v>
      </c>
      <c r="P252" s="55">
        <f t="shared" si="3"/>
        <v>450</v>
      </c>
      <c r="Q252" s="3" t="s">
        <v>120</v>
      </c>
      <c r="R252" s="11" t="s">
        <v>26</v>
      </c>
      <c r="S252" s="3" t="s">
        <v>588</v>
      </c>
    </row>
    <row r="253" spans="1:19" s="24" customFormat="1" ht="47.25" x14ac:dyDescent="0.25">
      <c r="A253" s="59">
        <v>250</v>
      </c>
      <c r="B253" s="2" t="s">
        <v>134</v>
      </c>
      <c r="C253" s="2" t="s">
        <v>134</v>
      </c>
      <c r="D253" s="2" t="s">
        <v>134</v>
      </c>
      <c r="E253" s="2" t="s">
        <v>134</v>
      </c>
      <c r="F253" s="3" t="s">
        <v>552</v>
      </c>
      <c r="G253" s="3" t="s">
        <v>293</v>
      </c>
      <c r="H253" s="3" t="s">
        <v>522</v>
      </c>
      <c r="I253" s="3" t="s">
        <v>475</v>
      </c>
      <c r="J253" s="11"/>
      <c r="K253" s="9" t="s">
        <v>97</v>
      </c>
      <c r="L253" s="3" t="s">
        <v>24</v>
      </c>
      <c r="M253" s="3">
        <v>10</v>
      </c>
      <c r="N253" s="3" t="s">
        <v>294</v>
      </c>
      <c r="O253" s="53">
        <v>40</v>
      </c>
      <c r="P253" s="55">
        <f t="shared" si="3"/>
        <v>400</v>
      </c>
      <c r="Q253" s="3" t="s">
        <v>120</v>
      </c>
      <c r="R253" s="11" t="s">
        <v>26</v>
      </c>
      <c r="S253" s="3" t="s">
        <v>588</v>
      </c>
    </row>
    <row r="254" spans="1:19" s="24" customFormat="1" ht="31.5" x14ac:dyDescent="0.25">
      <c r="A254" s="59">
        <v>251</v>
      </c>
      <c r="B254" s="2" t="s">
        <v>134</v>
      </c>
      <c r="C254" s="2" t="s">
        <v>134</v>
      </c>
      <c r="D254" s="2" t="s">
        <v>134</v>
      </c>
      <c r="E254" s="2" t="s">
        <v>134</v>
      </c>
      <c r="F254" s="3" t="s">
        <v>553</v>
      </c>
      <c r="G254" s="3" t="s">
        <v>274</v>
      </c>
      <c r="H254" s="3" t="s">
        <v>522</v>
      </c>
      <c r="I254" s="3" t="s">
        <v>475</v>
      </c>
      <c r="J254" s="11"/>
      <c r="K254" s="9" t="s">
        <v>97</v>
      </c>
      <c r="L254" s="3" t="s">
        <v>24</v>
      </c>
      <c r="M254" s="3">
        <v>15</v>
      </c>
      <c r="N254" s="3" t="s">
        <v>266</v>
      </c>
      <c r="O254" s="53">
        <v>130</v>
      </c>
      <c r="P254" s="55">
        <f t="shared" si="3"/>
        <v>1950</v>
      </c>
      <c r="Q254" s="3" t="s">
        <v>120</v>
      </c>
      <c r="R254" s="11" t="s">
        <v>26</v>
      </c>
      <c r="S254" s="3" t="s">
        <v>588</v>
      </c>
    </row>
    <row r="255" spans="1:19" s="24" customFormat="1" ht="47.25" x14ac:dyDescent="0.25">
      <c r="A255" s="2">
        <v>252</v>
      </c>
      <c r="B255" s="2" t="s">
        <v>134</v>
      </c>
      <c r="C255" s="2" t="s">
        <v>134</v>
      </c>
      <c r="D255" s="2" t="s">
        <v>134</v>
      </c>
      <c r="E255" s="2" t="s">
        <v>134</v>
      </c>
      <c r="F255" s="3" t="s">
        <v>554</v>
      </c>
      <c r="G255" s="3" t="s">
        <v>274</v>
      </c>
      <c r="H255" s="3" t="s">
        <v>522</v>
      </c>
      <c r="I255" s="3" t="s">
        <v>475</v>
      </c>
      <c r="J255" s="11"/>
      <c r="K255" s="9" t="s">
        <v>97</v>
      </c>
      <c r="L255" s="3" t="s">
        <v>24</v>
      </c>
      <c r="M255" s="3">
        <v>15</v>
      </c>
      <c r="N255" s="3" t="s">
        <v>266</v>
      </c>
      <c r="O255" s="53">
        <v>1</v>
      </c>
      <c r="P255" s="55">
        <f t="shared" si="3"/>
        <v>15</v>
      </c>
      <c r="Q255" s="3" t="s">
        <v>120</v>
      </c>
      <c r="R255" s="11" t="s">
        <v>26</v>
      </c>
      <c r="S255" s="3" t="s">
        <v>588</v>
      </c>
    </row>
    <row r="256" spans="1:19" s="24" customFormat="1" ht="47.25" x14ac:dyDescent="0.25">
      <c r="A256" s="2">
        <v>253</v>
      </c>
      <c r="B256" s="2" t="s">
        <v>134</v>
      </c>
      <c r="C256" s="2" t="s">
        <v>134</v>
      </c>
      <c r="D256" s="2" t="s">
        <v>134</v>
      </c>
      <c r="E256" s="2" t="s">
        <v>134</v>
      </c>
      <c r="F256" s="3" t="s">
        <v>555</v>
      </c>
      <c r="G256" s="3" t="s">
        <v>274</v>
      </c>
      <c r="H256" s="3" t="s">
        <v>522</v>
      </c>
      <c r="I256" s="3" t="s">
        <v>475</v>
      </c>
      <c r="J256" s="11"/>
      <c r="K256" s="9" t="s">
        <v>97</v>
      </c>
      <c r="L256" s="3" t="s">
        <v>24</v>
      </c>
      <c r="M256" s="3">
        <v>15</v>
      </c>
      <c r="N256" s="3" t="s">
        <v>266</v>
      </c>
      <c r="O256" s="53">
        <v>15</v>
      </c>
      <c r="P256" s="55">
        <f t="shared" si="3"/>
        <v>225</v>
      </c>
      <c r="Q256" s="3" t="s">
        <v>120</v>
      </c>
      <c r="R256" s="11" t="s">
        <v>26</v>
      </c>
      <c r="S256" s="3" t="s">
        <v>588</v>
      </c>
    </row>
    <row r="257" spans="1:19" s="24" customFormat="1" ht="47.25" x14ac:dyDescent="0.25">
      <c r="A257" s="2">
        <v>254</v>
      </c>
      <c r="B257" s="2" t="s">
        <v>134</v>
      </c>
      <c r="C257" s="2" t="s">
        <v>134</v>
      </c>
      <c r="D257" s="2" t="s">
        <v>134</v>
      </c>
      <c r="E257" s="2" t="s">
        <v>134</v>
      </c>
      <c r="F257" s="3" t="s">
        <v>556</v>
      </c>
      <c r="G257" s="3" t="s">
        <v>268</v>
      </c>
      <c r="H257" s="3" t="s">
        <v>522</v>
      </c>
      <c r="I257" s="3" t="s">
        <v>475</v>
      </c>
      <c r="J257" s="11"/>
      <c r="K257" s="9" t="s">
        <v>97</v>
      </c>
      <c r="L257" s="3" t="s">
        <v>24</v>
      </c>
      <c r="M257" s="3">
        <v>10</v>
      </c>
      <c r="N257" s="3" t="s">
        <v>266</v>
      </c>
      <c r="O257" s="53">
        <v>20</v>
      </c>
      <c r="P257" s="55">
        <f t="shared" si="3"/>
        <v>200</v>
      </c>
      <c r="Q257" s="3" t="s">
        <v>120</v>
      </c>
      <c r="R257" s="11" t="s">
        <v>26</v>
      </c>
      <c r="S257" s="3" t="s">
        <v>588</v>
      </c>
    </row>
    <row r="258" spans="1:19" s="24" customFormat="1" ht="47.25" x14ac:dyDescent="0.25">
      <c r="A258" s="59">
        <v>255</v>
      </c>
      <c r="B258" s="2" t="s">
        <v>134</v>
      </c>
      <c r="C258" s="2" t="s">
        <v>134</v>
      </c>
      <c r="D258" s="2" t="s">
        <v>134</v>
      </c>
      <c r="E258" s="2" t="s">
        <v>134</v>
      </c>
      <c r="F258" s="3" t="s">
        <v>557</v>
      </c>
      <c r="G258" s="3" t="s">
        <v>280</v>
      </c>
      <c r="H258" s="3" t="s">
        <v>529</v>
      </c>
      <c r="I258" s="3" t="s">
        <v>475</v>
      </c>
      <c r="J258" s="11"/>
      <c r="K258" s="9" t="s">
        <v>97</v>
      </c>
      <c r="L258" s="3" t="s">
        <v>24</v>
      </c>
      <c r="M258" s="3">
        <v>6</v>
      </c>
      <c r="N258" s="3" t="s">
        <v>295</v>
      </c>
      <c r="O258" s="53">
        <v>40</v>
      </c>
      <c r="P258" s="55">
        <f t="shared" si="3"/>
        <v>240</v>
      </c>
      <c r="Q258" s="3" t="s">
        <v>120</v>
      </c>
      <c r="R258" s="11" t="s">
        <v>26</v>
      </c>
      <c r="S258" s="3" t="s">
        <v>588</v>
      </c>
    </row>
    <row r="259" spans="1:19" s="24" customFormat="1" ht="31.5" x14ac:dyDescent="0.25">
      <c r="A259" s="59">
        <v>256</v>
      </c>
      <c r="B259" s="2" t="s">
        <v>134</v>
      </c>
      <c r="C259" s="2" t="s">
        <v>134</v>
      </c>
      <c r="D259" s="2" t="s">
        <v>134</v>
      </c>
      <c r="E259" s="2" t="s">
        <v>134</v>
      </c>
      <c r="F259" s="3" t="s">
        <v>296</v>
      </c>
      <c r="G259" s="3" t="s">
        <v>268</v>
      </c>
      <c r="H259" s="3" t="s">
        <v>522</v>
      </c>
      <c r="I259" s="3" t="s">
        <v>475</v>
      </c>
      <c r="J259" s="11"/>
      <c r="K259" s="9" t="s">
        <v>97</v>
      </c>
      <c r="L259" s="3" t="s">
        <v>24</v>
      </c>
      <c r="M259" s="3">
        <v>5</v>
      </c>
      <c r="N259" s="3" t="s">
        <v>297</v>
      </c>
      <c r="O259" s="53">
        <v>25</v>
      </c>
      <c r="P259" s="55">
        <f t="shared" si="3"/>
        <v>125</v>
      </c>
      <c r="Q259" s="3" t="s">
        <v>120</v>
      </c>
      <c r="R259" s="11" t="s">
        <v>26</v>
      </c>
      <c r="S259" s="3" t="s">
        <v>588</v>
      </c>
    </row>
    <row r="260" spans="1:19" s="24" customFormat="1" ht="31.5" x14ac:dyDescent="0.25">
      <c r="A260" s="2">
        <v>257</v>
      </c>
      <c r="B260" s="2" t="s">
        <v>134</v>
      </c>
      <c r="C260" s="2" t="s">
        <v>134</v>
      </c>
      <c r="D260" s="2" t="s">
        <v>134</v>
      </c>
      <c r="E260" s="2" t="s">
        <v>134</v>
      </c>
      <c r="F260" s="3" t="s">
        <v>298</v>
      </c>
      <c r="G260" s="3" t="s">
        <v>268</v>
      </c>
      <c r="H260" s="3" t="s">
        <v>522</v>
      </c>
      <c r="I260" s="3" t="s">
        <v>475</v>
      </c>
      <c r="J260" s="11"/>
      <c r="K260" s="9" t="s">
        <v>97</v>
      </c>
      <c r="L260" s="3" t="s">
        <v>24</v>
      </c>
      <c r="M260" s="3">
        <v>5</v>
      </c>
      <c r="N260" s="3" t="s">
        <v>297</v>
      </c>
      <c r="O260" s="53">
        <v>30</v>
      </c>
      <c r="P260" s="55">
        <f t="shared" si="3"/>
        <v>150</v>
      </c>
      <c r="Q260" s="3" t="s">
        <v>120</v>
      </c>
      <c r="R260" s="11" t="s">
        <v>26</v>
      </c>
      <c r="S260" s="3" t="s">
        <v>588</v>
      </c>
    </row>
    <row r="261" spans="1:19" s="24" customFormat="1" ht="31.5" x14ac:dyDescent="0.25">
      <c r="A261" s="2">
        <v>258</v>
      </c>
      <c r="B261" s="2" t="s">
        <v>134</v>
      </c>
      <c r="C261" s="2" t="s">
        <v>134</v>
      </c>
      <c r="D261" s="2" t="s">
        <v>134</v>
      </c>
      <c r="E261" s="2" t="s">
        <v>134</v>
      </c>
      <c r="F261" s="3" t="s">
        <v>299</v>
      </c>
      <c r="G261" s="3" t="s">
        <v>268</v>
      </c>
      <c r="H261" s="3" t="s">
        <v>522</v>
      </c>
      <c r="I261" s="3" t="s">
        <v>475</v>
      </c>
      <c r="J261" s="11"/>
      <c r="K261" s="9" t="s">
        <v>97</v>
      </c>
      <c r="L261" s="3" t="s">
        <v>24</v>
      </c>
      <c r="M261" s="3">
        <v>5</v>
      </c>
      <c r="N261" s="3" t="s">
        <v>297</v>
      </c>
      <c r="O261" s="53">
        <v>40</v>
      </c>
      <c r="P261" s="55">
        <f t="shared" si="3"/>
        <v>200</v>
      </c>
      <c r="Q261" s="3" t="s">
        <v>120</v>
      </c>
      <c r="R261" s="11" t="s">
        <v>26</v>
      </c>
      <c r="S261" s="3" t="s">
        <v>588</v>
      </c>
    </row>
    <row r="262" spans="1:19" s="24" customFormat="1" ht="31.5" x14ac:dyDescent="0.25">
      <c r="A262" s="2">
        <v>259</v>
      </c>
      <c r="B262" s="2" t="s">
        <v>134</v>
      </c>
      <c r="C262" s="2" t="s">
        <v>134</v>
      </c>
      <c r="D262" s="2" t="s">
        <v>134</v>
      </c>
      <c r="E262" s="2" t="s">
        <v>134</v>
      </c>
      <c r="F262" s="3" t="s">
        <v>558</v>
      </c>
      <c r="G262" s="3" t="s">
        <v>268</v>
      </c>
      <c r="H262" s="3" t="s">
        <v>522</v>
      </c>
      <c r="I262" s="3" t="s">
        <v>475</v>
      </c>
      <c r="J262" s="11"/>
      <c r="K262" s="9" t="s">
        <v>97</v>
      </c>
      <c r="L262" s="3" t="s">
        <v>24</v>
      </c>
      <c r="M262" s="3">
        <v>5</v>
      </c>
      <c r="N262" s="3" t="s">
        <v>300</v>
      </c>
      <c r="O262" s="53">
        <v>80</v>
      </c>
      <c r="P262" s="55">
        <f t="shared" si="3"/>
        <v>400</v>
      </c>
      <c r="Q262" s="3" t="s">
        <v>120</v>
      </c>
      <c r="R262" s="11" t="s">
        <v>26</v>
      </c>
      <c r="S262" s="3" t="s">
        <v>588</v>
      </c>
    </row>
    <row r="263" spans="1:19" s="24" customFormat="1" ht="47.25" x14ac:dyDescent="0.25">
      <c r="A263" s="59">
        <v>260</v>
      </c>
      <c r="B263" s="2" t="s">
        <v>134</v>
      </c>
      <c r="C263" s="2" t="s">
        <v>134</v>
      </c>
      <c r="D263" s="2" t="s">
        <v>134</v>
      </c>
      <c r="E263" s="2" t="s">
        <v>134</v>
      </c>
      <c r="F263" s="3" t="s">
        <v>559</v>
      </c>
      <c r="G263" s="3" t="s">
        <v>268</v>
      </c>
      <c r="H263" s="3" t="s">
        <v>522</v>
      </c>
      <c r="I263" s="3" t="s">
        <v>475</v>
      </c>
      <c r="J263" s="11"/>
      <c r="K263" s="9" t="s">
        <v>97</v>
      </c>
      <c r="L263" s="3" t="s">
        <v>24</v>
      </c>
      <c r="M263" s="3">
        <v>4</v>
      </c>
      <c r="N263" s="3" t="s">
        <v>300</v>
      </c>
      <c r="O263" s="53">
        <v>50</v>
      </c>
      <c r="P263" s="55">
        <f t="shared" si="3"/>
        <v>200</v>
      </c>
      <c r="Q263" s="3" t="s">
        <v>120</v>
      </c>
      <c r="R263" s="11" t="s">
        <v>26</v>
      </c>
      <c r="S263" s="3" t="s">
        <v>588</v>
      </c>
    </row>
    <row r="264" spans="1:19" s="24" customFormat="1" ht="47.25" x14ac:dyDescent="0.25">
      <c r="A264" s="59">
        <v>261</v>
      </c>
      <c r="B264" s="2" t="s">
        <v>134</v>
      </c>
      <c r="C264" s="2" t="s">
        <v>134</v>
      </c>
      <c r="D264" s="2" t="s">
        <v>134</v>
      </c>
      <c r="E264" s="2" t="s">
        <v>134</v>
      </c>
      <c r="F264" s="3" t="s">
        <v>560</v>
      </c>
      <c r="G264" s="3" t="s">
        <v>268</v>
      </c>
      <c r="H264" s="3" t="s">
        <v>522</v>
      </c>
      <c r="I264" s="3" t="s">
        <v>475</v>
      </c>
      <c r="J264" s="11"/>
      <c r="K264" s="9" t="s">
        <v>97</v>
      </c>
      <c r="L264" s="3" t="s">
        <v>24</v>
      </c>
      <c r="M264" s="3">
        <v>5</v>
      </c>
      <c r="N264" s="3" t="s">
        <v>300</v>
      </c>
      <c r="O264" s="53">
        <v>40</v>
      </c>
      <c r="P264" s="55">
        <f t="shared" si="3"/>
        <v>200</v>
      </c>
      <c r="Q264" s="3" t="s">
        <v>120</v>
      </c>
      <c r="R264" s="11" t="s">
        <v>26</v>
      </c>
      <c r="S264" s="3" t="s">
        <v>588</v>
      </c>
    </row>
    <row r="265" spans="1:19" s="24" customFormat="1" ht="31.5" x14ac:dyDescent="0.25">
      <c r="A265" s="2">
        <v>262</v>
      </c>
      <c r="B265" s="2" t="s">
        <v>134</v>
      </c>
      <c r="C265" s="2" t="s">
        <v>134</v>
      </c>
      <c r="D265" s="2" t="s">
        <v>134</v>
      </c>
      <c r="E265" s="2" t="s">
        <v>134</v>
      </c>
      <c r="F265" s="3" t="s">
        <v>301</v>
      </c>
      <c r="G265" s="3" t="s">
        <v>268</v>
      </c>
      <c r="H265" s="3" t="s">
        <v>522</v>
      </c>
      <c r="I265" s="3" t="s">
        <v>475</v>
      </c>
      <c r="J265" s="11"/>
      <c r="K265" s="9" t="s">
        <v>97</v>
      </c>
      <c r="L265" s="3" t="s">
        <v>24</v>
      </c>
      <c r="M265" s="3">
        <v>2</v>
      </c>
      <c r="N265" s="3" t="s">
        <v>302</v>
      </c>
      <c r="O265" s="53">
        <v>50</v>
      </c>
      <c r="P265" s="55">
        <f t="shared" si="3"/>
        <v>100</v>
      </c>
      <c r="Q265" s="3" t="s">
        <v>120</v>
      </c>
      <c r="R265" s="11" t="s">
        <v>26</v>
      </c>
      <c r="S265" s="3" t="s">
        <v>588</v>
      </c>
    </row>
    <row r="266" spans="1:19" s="24" customFormat="1" ht="31.5" x14ac:dyDescent="0.25">
      <c r="A266" s="2">
        <v>263</v>
      </c>
      <c r="B266" s="2" t="s">
        <v>134</v>
      </c>
      <c r="C266" s="2" t="s">
        <v>134</v>
      </c>
      <c r="D266" s="2" t="s">
        <v>134</v>
      </c>
      <c r="E266" s="2" t="s">
        <v>134</v>
      </c>
      <c r="F266" s="3" t="s">
        <v>303</v>
      </c>
      <c r="G266" s="3" t="s">
        <v>268</v>
      </c>
      <c r="H266" s="3" t="s">
        <v>522</v>
      </c>
      <c r="I266" s="3" t="s">
        <v>475</v>
      </c>
      <c r="J266" s="11"/>
      <c r="K266" s="9" t="s">
        <v>97</v>
      </c>
      <c r="L266" s="3" t="s">
        <v>24</v>
      </c>
      <c r="M266" s="3">
        <v>1</v>
      </c>
      <c r="N266" s="3" t="s">
        <v>304</v>
      </c>
      <c r="O266" s="53">
        <v>40</v>
      </c>
      <c r="P266" s="55">
        <f t="shared" si="3"/>
        <v>40</v>
      </c>
      <c r="Q266" s="3" t="s">
        <v>120</v>
      </c>
      <c r="R266" s="11" t="s">
        <v>26</v>
      </c>
      <c r="S266" s="3" t="s">
        <v>588</v>
      </c>
    </row>
    <row r="267" spans="1:19" s="24" customFormat="1" ht="47.25" x14ac:dyDescent="0.25">
      <c r="A267" s="2">
        <v>264</v>
      </c>
      <c r="B267" s="2" t="s">
        <v>134</v>
      </c>
      <c r="C267" s="2" t="s">
        <v>134</v>
      </c>
      <c r="D267" s="2" t="s">
        <v>134</v>
      </c>
      <c r="E267" s="2" t="s">
        <v>134</v>
      </c>
      <c r="F267" s="3" t="s">
        <v>561</v>
      </c>
      <c r="G267" s="3" t="s">
        <v>293</v>
      </c>
      <c r="H267" s="3" t="s">
        <v>522</v>
      </c>
      <c r="I267" s="3" t="s">
        <v>475</v>
      </c>
      <c r="J267" s="11"/>
      <c r="K267" s="9" t="s">
        <v>97</v>
      </c>
      <c r="L267" s="3" t="s">
        <v>24</v>
      </c>
      <c r="M267" s="3">
        <v>20</v>
      </c>
      <c r="N267" s="3" t="s">
        <v>266</v>
      </c>
      <c r="O267" s="53">
        <v>6</v>
      </c>
      <c r="P267" s="55">
        <f t="shared" ref="P267:P334" si="4">O267*M267</f>
        <v>120</v>
      </c>
      <c r="Q267" s="3" t="s">
        <v>120</v>
      </c>
      <c r="R267" s="11" t="s">
        <v>26</v>
      </c>
      <c r="S267" s="3" t="s">
        <v>588</v>
      </c>
    </row>
    <row r="268" spans="1:19" s="24" customFormat="1" ht="47.25" x14ac:dyDescent="0.25">
      <c r="A268" s="59">
        <v>265</v>
      </c>
      <c r="B268" s="2" t="s">
        <v>134</v>
      </c>
      <c r="C268" s="2" t="s">
        <v>134</v>
      </c>
      <c r="D268" s="2" t="s">
        <v>134</v>
      </c>
      <c r="E268" s="2" t="s">
        <v>134</v>
      </c>
      <c r="F268" s="3" t="s">
        <v>562</v>
      </c>
      <c r="G268" s="3" t="s">
        <v>293</v>
      </c>
      <c r="H268" s="3" t="s">
        <v>522</v>
      </c>
      <c r="I268" s="3" t="s">
        <v>475</v>
      </c>
      <c r="J268" s="11"/>
      <c r="K268" s="9" t="s">
        <v>97</v>
      </c>
      <c r="L268" s="3" t="s">
        <v>24</v>
      </c>
      <c r="M268" s="3">
        <v>12</v>
      </c>
      <c r="N268" s="3" t="s">
        <v>266</v>
      </c>
      <c r="O268" s="53">
        <v>6</v>
      </c>
      <c r="P268" s="55">
        <f t="shared" si="4"/>
        <v>72</v>
      </c>
      <c r="Q268" s="3" t="s">
        <v>120</v>
      </c>
      <c r="R268" s="11" t="s">
        <v>26</v>
      </c>
      <c r="S268" s="3" t="s">
        <v>588</v>
      </c>
    </row>
    <row r="269" spans="1:19" s="24" customFormat="1" ht="47.25" x14ac:dyDescent="0.25">
      <c r="A269" s="59">
        <v>266</v>
      </c>
      <c r="B269" s="2" t="s">
        <v>134</v>
      </c>
      <c r="C269" s="2" t="s">
        <v>134</v>
      </c>
      <c r="D269" s="2" t="s">
        <v>134</v>
      </c>
      <c r="E269" s="2" t="s">
        <v>134</v>
      </c>
      <c r="F269" s="3" t="s">
        <v>563</v>
      </c>
      <c r="G269" s="3" t="s">
        <v>521</v>
      </c>
      <c r="H269" s="3" t="s">
        <v>522</v>
      </c>
      <c r="I269" s="3" t="s">
        <v>475</v>
      </c>
      <c r="J269" s="11"/>
      <c r="K269" s="9" t="s">
        <v>97</v>
      </c>
      <c r="L269" s="3" t="s">
        <v>24</v>
      </c>
      <c r="M269" s="3">
        <v>12</v>
      </c>
      <c r="N269" s="3" t="s">
        <v>266</v>
      </c>
      <c r="O269" s="53">
        <v>9</v>
      </c>
      <c r="P269" s="55">
        <f t="shared" si="4"/>
        <v>108</v>
      </c>
      <c r="Q269" s="3" t="s">
        <v>120</v>
      </c>
      <c r="R269" s="11" t="s">
        <v>26</v>
      </c>
      <c r="S269" s="3" t="s">
        <v>588</v>
      </c>
    </row>
    <row r="270" spans="1:19" s="24" customFormat="1" ht="47.25" x14ac:dyDescent="0.25">
      <c r="A270" s="2">
        <v>267</v>
      </c>
      <c r="B270" s="2" t="s">
        <v>134</v>
      </c>
      <c r="C270" s="2" t="s">
        <v>134</v>
      </c>
      <c r="D270" s="2" t="s">
        <v>134</v>
      </c>
      <c r="E270" s="2" t="s">
        <v>134</v>
      </c>
      <c r="F270" s="3" t="s">
        <v>564</v>
      </c>
      <c r="G270" s="3" t="s">
        <v>521</v>
      </c>
      <c r="H270" s="3" t="s">
        <v>522</v>
      </c>
      <c r="I270" s="3" t="s">
        <v>475</v>
      </c>
      <c r="J270" s="11"/>
      <c r="K270" s="9" t="s">
        <v>97</v>
      </c>
      <c r="L270" s="3" t="s">
        <v>24</v>
      </c>
      <c r="M270" s="3">
        <v>12</v>
      </c>
      <c r="N270" s="3" t="s">
        <v>266</v>
      </c>
      <c r="O270" s="53">
        <v>7</v>
      </c>
      <c r="P270" s="55">
        <f t="shared" si="4"/>
        <v>84</v>
      </c>
      <c r="Q270" s="3" t="s">
        <v>120</v>
      </c>
      <c r="R270" s="11" t="s">
        <v>26</v>
      </c>
      <c r="S270" s="3" t="s">
        <v>588</v>
      </c>
    </row>
    <row r="271" spans="1:19" s="24" customFormat="1" ht="31.5" x14ac:dyDescent="0.25">
      <c r="A271" s="2">
        <v>268</v>
      </c>
      <c r="B271" s="2" t="s">
        <v>134</v>
      </c>
      <c r="C271" s="2" t="s">
        <v>134</v>
      </c>
      <c r="D271" s="2" t="s">
        <v>134</v>
      </c>
      <c r="E271" s="2" t="s">
        <v>134</v>
      </c>
      <c r="F271" s="3" t="s">
        <v>565</v>
      </c>
      <c r="G271" s="3" t="s">
        <v>268</v>
      </c>
      <c r="H271" s="3" t="s">
        <v>522</v>
      </c>
      <c r="I271" s="3" t="s">
        <v>475</v>
      </c>
      <c r="J271" s="11"/>
      <c r="K271" s="9" t="s">
        <v>97</v>
      </c>
      <c r="L271" s="3" t="s">
        <v>24</v>
      </c>
      <c r="M271" s="3">
        <v>6</v>
      </c>
      <c r="N271" s="3" t="s">
        <v>305</v>
      </c>
      <c r="O271" s="53">
        <v>35</v>
      </c>
      <c r="P271" s="55">
        <f t="shared" si="4"/>
        <v>210</v>
      </c>
      <c r="Q271" s="3" t="s">
        <v>120</v>
      </c>
      <c r="R271" s="11" t="s">
        <v>26</v>
      </c>
      <c r="S271" s="3" t="s">
        <v>588</v>
      </c>
    </row>
    <row r="272" spans="1:19" s="24" customFormat="1" ht="31.5" x14ac:dyDescent="0.25">
      <c r="A272" s="2">
        <v>269</v>
      </c>
      <c r="B272" s="2" t="s">
        <v>134</v>
      </c>
      <c r="C272" s="2" t="s">
        <v>134</v>
      </c>
      <c r="D272" s="2" t="s">
        <v>134</v>
      </c>
      <c r="E272" s="2" t="s">
        <v>134</v>
      </c>
      <c r="F272" s="3" t="s">
        <v>566</v>
      </c>
      <c r="G272" s="3" t="s">
        <v>268</v>
      </c>
      <c r="H272" s="3" t="s">
        <v>522</v>
      </c>
      <c r="I272" s="3" t="s">
        <v>475</v>
      </c>
      <c r="J272" s="11"/>
      <c r="K272" s="9" t="s">
        <v>97</v>
      </c>
      <c r="L272" s="3" t="s">
        <v>24</v>
      </c>
      <c r="M272" s="3">
        <v>6</v>
      </c>
      <c r="N272" s="3" t="s">
        <v>305</v>
      </c>
      <c r="O272" s="53">
        <v>25</v>
      </c>
      <c r="P272" s="55">
        <f t="shared" si="4"/>
        <v>150</v>
      </c>
      <c r="Q272" s="3" t="s">
        <v>120</v>
      </c>
      <c r="R272" s="11" t="s">
        <v>26</v>
      </c>
      <c r="S272" s="3" t="s">
        <v>588</v>
      </c>
    </row>
    <row r="273" spans="1:19" s="24" customFormat="1" ht="31.5" x14ac:dyDescent="0.25">
      <c r="A273" s="59">
        <v>270</v>
      </c>
      <c r="B273" s="2" t="s">
        <v>134</v>
      </c>
      <c r="C273" s="2" t="s">
        <v>134</v>
      </c>
      <c r="D273" s="2" t="s">
        <v>134</v>
      </c>
      <c r="E273" s="2" t="s">
        <v>134</v>
      </c>
      <c r="F273" s="3" t="s">
        <v>567</v>
      </c>
      <c r="G273" s="3" t="s">
        <v>521</v>
      </c>
      <c r="H273" s="3" t="s">
        <v>522</v>
      </c>
      <c r="I273" s="3" t="s">
        <v>475</v>
      </c>
      <c r="J273" s="11"/>
      <c r="K273" s="9" t="s">
        <v>97</v>
      </c>
      <c r="L273" s="3" t="s">
        <v>24</v>
      </c>
      <c r="M273" s="3">
        <v>24</v>
      </c>
      <c r="N273" s="3" t="s">
        <v>266</v>
      </c>
      <c r="O273" s="53">
        <v>50</v>
      </c>
      <c r="P273" s="55">
        <f t="shared" si="4"/>
        <v>1200</v>
      </c>
      <c r="Q273" s="3" t="s">
        <v>120</v>
      </c>
      <c r="R273" s="11" t="s">
        <v>26</v>
      </c>
      <c r="S273" s="3" t="s">
        <v>588</v>
      </c>
    </row>
    <row r="274" spans="1:19" s="24" customFormat="1" ht="47.25" x14ac:dyDescent="0.25">
      <c r="A274" s="59">
        <v>271</v>
      </c>
      <c r="B274" s="2" t="s">
        <v>134</v>
      </c>
      <c r="C274" s="2" t="s">
        <v>134</v>
      </c>
      <c r="D274" s="2" t="s">
        <v>134</v>
      </c>
      <c r="E274" s="2" t="s">
        <v>134</v>
      </c>
      <c r="F274" s="3" t="s">
        <v>568</v>
      </c>
      <c r="G274" s="3" t="s">
        <v>521</v>
      </c>
      <c r="H274" s="3" t="s">
        <v>522</v>
      </c>
      <c r="I274" s="3" t="s">
        <v>475</v>
      </c>
      <c r="J274" s="11"/>
      <c r="K274" s="9" t="s">
        <v>97</v>
      </c>
      <c r="L274" s="3" t="s">
        <v>24</v>
      </c>
      <c r="M274" s="3">
        <v>15</v>
      </c>
      <c r="N274" s="3" t="s">
        <v>266</v>
      </c>
      <c r="O274" s="53">
        <v>90</v>
      </c>
      <c r="P274" s="55">
        <f t="shared" si="4"/>
        <v>1350</v>
      </c>
      <c r="Q274" s="3" t="s">
        <v>120</v>
      </c>
      <c r="R274" s="11" t="s">
        <v>26</v>
      </c>
      <c r="S274" s="3" t="s">
        <v>588</v>
      </c>
    </row>
    <row r="275" spans="1:19" s="24" customFormat="1" ht="47.25" x14ac:dyDescent="0.25">
      <c r="A275" s="2">
        <v>272</v>
      </c>
      <c r="B275" s="2" t="s">
        <v>134</v>
      </c>
      <c r="C275" s="2" t="s">
        <v>134</v>
      </c>
      <c r="D275" s="2" t="s">
        <v>134</v>
      </c>
      <c r="E275" s="2" t="s">
        <v>134</v>
      </c>
      <c r="F275" s="3" t="s">
        <v>569</v>
      </c>
      <c r="G275" s="3" t="s">
        <v>521</v>
      </c>
      <c r="H275" s="3" t="s">
        <v>522</v>
      </c>
      <c r="I275" s="3" t="s">
        <v>475</v>
      </c>
      <c r="J275" s="11"/>
      <c r="K275" s="9" t="s">
        <v>97</v>
      </c>
      <c r="L275" s="3" t="s">
        <v>24</v>
      </c>
      <c r="M275" s="3">
        <v>15</v>
      </c>
      <c r="N275" s="3" t="s">
        <v>266</v>
      </c>
      <c r="O275" s="53">
        <v>30</v>
      </c>
      <c r="P275" s="55">
        <f t="shared" si="4"/>
        <v>450</v>
      </c>
      <c r="Q275" s="3" t="s">
        <v>120</v>
      </c>
      <c r="R275" s="11" t="s">
        <v>26</v>
      </c>
      <c r="S275" s="3" t="s">
        <v>588</v>
      </c>
    </row>
    <row r="276" spans="1:19" s="24" customFormat="1" ht="47.25" x14ac:dyDescent="0.25">
      <c r="A276" s="2">
        <v>273</v>
      </c>
      <c r="B276" s="2" t="s">
        <v>134</v>
      </c>
      <c r="C276" s="2" t="s">
        <v>134</v>
      </c>
      <c r="D276" s="2" t="s">
        <v>134</v>
      </c>
      <c r="E276" s="2" t="s">
        <v>134</v>
      </c>
      <c r="F276" s="3" t="s">
        <v>648</v>
      </c>
      <c r="G276" s="3" t="s">
        <v>274</v>
      </c>
      <c r="H276" s="3" t="s">
        <v>522</v>
      </c>
      <c r="I276" s="3" t="s">
        <v>475</v>
      </c>
      <c r="J276" s="11"/>
      <c r="K276" s="9" t="s">
        <v>97</v>
      </c>
      <c r="L276" s="3" t="s">
        <v>24</v>
      </c>
      <c r="M276" s="3">
        <v>10</v>
      </c>
      <c r="N276" s="3" t="s">
        <v>266</v>
      </c>
      <c r="O276" s="53">
        <v>50</v>
      </c>
      <c r="P276" s="55">
        <f t="shared" si="4"/>
        <v>500</v>
      </c>
      <c r="Q276" s="3" t="s">
        <v>120</v>
      </c>
      <c r="R276" s="11" t="s">
        <v>26</v>
      </c>
      <c r="S276" s="3" t="s">
        <v>588</v>
      </c>
    </row>
    <row r="277" spans="1:19" s="24" customFormat="1" ht="31.5" x14ac:dyDescent="0.25">
      <c r="A277" s="2">
        <v>274</v>
      </c>
      <c r="B277" s="2" t="s">
        <v>134</v>
      </c>
      <c r="C277" s="2" t="s">
        <v>134</v>
      </c>
      <c r="D277" s="2" t="s">
        <v>134</v>
      </c>
      <c r="E277" s="2" t="s">
        <v>134</v>
      </c>
      <c r="F277" s="3" t="s">
        <v>306</v>
      </c>
      <c r="G277" s="3" t="s">
        <v>274</v>
      </c>
      <c r="H277" s="3" t="s">
        <v>522</v>
      </c>
      <c r="I277" s="3" t="s">
        <v>475</v>
      </c>
      <c r="J277" s="11"/>
      <c r="K277" s="9" t="s">
        <v>97</v>
      </c>
      <c r="L277" s="3" t="s">
        <v>24</v>
      </c>
      <c r="M277" s="3">
        <v>30</v>
      </c>
      <c r="N277" s="3" t="s">
        <v>307</v>
      </c>
      <c r="O277" s="53">
        <v>1.5</v>
      </c>
      <c r="P277" s="55">
        <f t="shared" si="4"/>
        <v>45</v>
      </c>
      <c r="Q277" s="3" t="s">
        <v>120</v>
      </c>
      <c r="R277" s="11" t="s">
        <v>26</v>
      </c>
      <c r="S277" s="3" t="s">
        <v>588</v>
      </c>
    </row>
    <row r="278" spans="1:19" s="24" customFormat="1" ht="31.5" x14ac:dyDescent="0.25">
      <c r="A278" s="59">
        <v>275</v>
      </c>
      <c r="B278" s="2" t="s">
        <v>134</v>
      </c>
      <c r="C278" s="2" t="s">
        <v>134</v>
      </c>
      <c r="D278" s="2" t="s">
        <v>134</v>
      </c>
      <c r="E278" s="2" t="s">
        <v>134</v>
      </c>
      <c r="F278" s="3" t="s">
        <v>570</v>
      </c>
      <c r="G278" s="3" t="s">
        <v>293</v>
      </c>
      <c r="H278" s="3" t="s">
        <v>522</v>
      </c>
      <c r="I278" s="3" t="s">
        <v>475</v>
      </c>
      <c r="J278" s="11"/>
      <c r="K278" s="9" t="s">
        <v>97</v>
      </c>
      <c r="L278" s="3" t="s">
        <v>24</v>
      </c>
      <c r="M278" s="3">
        <v>10</v>
      </c>
      <c r="N278" s="3" t="s">
        <v>266</v>
      </c>
      <c r="O278" s="53">
        <v>15</v>
      </c>
      <c r="P278" s="55">
        <f t="shared" si="4"/>
        <v>150</v>
      </c>
      <c r="Q278" s="3" t="s">
        <v>120</v>
      </c>
      <c r="R278" s="11" t="s">
        <v>26</v>
      </c>
      <c r="S278" s="3" t="s">
        <v>588</v>
      </c>
    </row>
    <row r="279" spans="1:19" s="24" customFormat="1" ht="31.5" x14ac:dyDescent="0.25">
      <c r="A279" s="59">
        <v>276</v>
      </c>
      <c r="B279" s="2" t="s">
        <v>134</v>
      </c>
      <c r="C279" s="2" t="s">
        <v>134</v>
      </c>
      <c r="D279" s="2" t="s">
        <v>134</v>
      </c>
      <c r="E279" s="2" t="s">
        <v>134</v>
      </c>
      <c r="F279" s="3" t="s">
        <v>571</v>
      </c>
      <c r="G279" s="3" t="s">
        <v>293</v>
      </c>
      <c r="H279" s="3" t="s">
        <v>522</v>
      </c>
      <c r="I279" s="3" t="s">
        <v>475</v>
      </c>
      <c r="J279" s="11"/>
      <c r="K279" s="9" t="s">
        <v>97</v>
      </c>
      <c r="L279" s="3" t="s">
        <v>24</v>
      </c>
      <c r="M279" s="3">
        <v>10</v>
      </c>
      <c r="N279" s="3" t="s">
        <v>266</v>
      </c>
      <c r="O279" s="53">
        <v>9</v>
      </c>
      <c r="P279" s="55">
        <f t="shared" si="4"/>
        <v>90</v>
      </c>
      <c r="Q279" s="3" t="s">
        <v>120</v>
      </c>
      <c r="R279" s="11" t="s">
        <v>26</v>
      </c>
      <c r="S279" s="3" t="s">
        <v>588</v>
      </c>
    </row>
    <row r="280" spans="1:19" s="24" customFormat="1" ht="31.5" x14ac:dyDescent="0.25">
      <c r="A280" s="2">
        <v>277</v>
      </c>
      <c r="B280" s="2" t="s">
        <v>134</v>
      </c>
      <c r="C280" s="2" t="s">
        <v>134</v>
      </c>
      <c r="D280" s="2" t="s">
        <v>134</v>
      </c>
      <c r="E280" s="2" t="s">
        <v>134</v>
      </c>
      <c r="F280" s="3" t="s">
        <v>572</v>
      </c>
      <c r="G280" s="3" t="s">
        <v>293</v>
      </c>
      <c r="H280" s="3" t="s">
        <v>522</v>
      </c>
      <c r="I280" s="3" t="s">
        <v>475</v>
      </c>
      <c r="J280" s="11"/>
      <c r="K280" s="9" t="s">
        <v>97</v>
      </c>
      <c r="L280" s="3" t="s">
        <v>24</v>
      </c>
      <c r="M280" s="3">
        <v>12</v>
      </c>
      <c r="N280" s="3" t="s">
        <v>266</v>
      </c>
      <c r="O280" s="53">
        <v>25</v>
      </c>
      <c r="P280" s="55">
        <f t="shared" si="4"/>
        <v>300</v>
      </c>
      <c r="Q280" s="3" t="s">
        <v>120</v>
      </c>
      <c r="R280" s="11" t="s">
        <v>26</v>
      </c>
      <c r="S280" s="3" t="s">
        <v>588</v>
      </c>
    </row>
    <row r="281" spans="1:19" s="24" customFormat="1" ht="63" x14ac:dyDescent="0.25">
      <c r="A281" s="2">
        <v>278</v>
      </c>
      <c r="B281" s="2" t="s">
        <v>134</v>
      </c>
      <c r="C281" s="2" t="s">
        <v>134</v>
      </c>
      <c r="D281" s="2" t="s">
        <v>134</v>
      </c>
      <c r="E281" s="2" t="s">
        <v>134</v>
      </c>
      <c r="F281" s="3" t="s">
        <v>573</v>
      </c>
      <c r="G281" s="3" t="s">
        <v>521</v>
      </c>
      <c r="H281" s="3" t="s">
        <v>522</v>
      </c>
      <c r="I281" s="3" t="s">
        <v>475</v>
      </c>
      <c r="J281" s="11"/>
      <c r="K281" s="9" t="s">
        <v>97</v>
      </c>
      <c r="L281" s="3" t="s">
        <v>24</v>
      </c>
      <c r="M281" s="3">
        <v>12</v>
      </c>
      <c r="N281" s="3" t="s">
        <v>266</v>
      </c>
      <c r="O281" s="53">
        <v>50</v>
      </c>
      <c r="P281" s="55">
        <f t="shared" si="4"/>
        <v>600</v>
      </c>
      <c r="Q281" s="3" t="s">
        <v>120</v>
      </c>
      <c r="R281" s="11" t="s">
        <v>26</v>
      </c>
      <c r="S281" s="3" t="s">
        <v>588</v>
      </c>
    </row>
    <row r="282" spans="1:19" s="24" customFormat="1" ht="47.25" x14ac:dyDescent="0.25">
      <c r="A282" s="2">
        <v>279</v>
      </c>
      <c r="B282" s="2" t="s">
        <v>134</v>
      </c>
      <c r="C282" s="2" t="s">
        <v>134</v>
      </c>
      <c r="D282" s="2" t="s">
        <v>134</v>
      </c>
      <c r="E282" s="2" t="s">
        <v>134</v>
      </c>
      <c r="F282" s="3" t="s">
        <v>745</v>
      </c>
      <c r="G282" s="3" t="s">
        <v>293</v>
      </c>
      <c r="H282" s="3" t="s">
        <v>522</v>
      </c>
      <c r="I282" s="3" t="s">
        <v>475</v>
      </c>
      <c r="J282" s="11"/>
      <c r="K282" s="9" t="s">
        <v>97</v>
      </c>
      <c r="L282" s="3" t="s">
        <v>24</v>
      </c>
      <c r="M282" s="3">
        <v>12</v>
      </c>
      <c r="N282" s="3" t="s">
        <v>266</v>
      </c>
      <c r="O282" s="53">
        <v>25</v>
      </c>
      <c r="P282" s="55">
        <f t="shared" si="4"/>
        <v>300</v>
      </c>
      <c r="Q282" s="3" t="s">
        <v>120</v>
      </c>
      <c r="R282" s="11" t="s">
        <v>26</v>
      </c>
      <c r="S282" s="3" t="s">
        <v>588</v>
      </c>
    </row>
    <row r="283" spans="1:19" s="24" customFormat="1" ht="47.25" x14ac:dyDescent="0.25">
      <c r="A283" s="59">
        <v>280</v>
      </c>
      <c r="B283" s="2" t="s">
        <v>134</v>
      </c>
      <c r="C283" s="2" t="s">
        <v>134</v>
      </c>
      <c r="D283" s="2" t="s">
        <v>134</v>
      </c>
      <c r="E283" s="2" t="s">
        <v>134</v>
      </c>
      <c r="F283" s="3" t="s">
        <v>746</v>
      </c>
      <c r="G283" s="3" t="s">
        <v>293</v>
      </c>
      <c r="H283" s="3" t="s">
        <v>522</v>
      </c>
      <c r="I283" s="3" t="s">
        <v>475</v>
      </c>
      <c r="J283" s="11"/>
      <c r="K283" s="9" t="s">
        <v>97</v>
      </c>
      <c r="L283" s="3" t="s">
        <v>24</v>
      </c>
      <c r="M283" s="3">
        <v>12</v>
      </c>
      <c r="N283" s="3" t="s">
        <v>266</v>
      </c>
      <c r="O283" s="53">
        <v>25</v>
      </c>
      <c r="P283" s="55">
        <f t="shared" si="4"/>
        <v>300</v>
      </c>
      <c r="Q283" s="3" t="s">
        <v>120</v>
      </c>
      <c r="R283" s="11" t="s">
        <v>26</v>
      </c>
      <c r="S283" s="3" t="s">
        <v>588</v>
      </c>
    </row>
    <row r="284" spans="1:19" s="24" customFormat="1" ht="78.75" x14ac:dyDescent="0.25">
      <c r="A284" s="59">
        <v>281</v>
      </c>
      <c r="B284" s="2" t="s">
        <v>134</v>
      </c>
      <c r="C284" s="2" t="s">
        <v>134</v>
      </c>
      <c r="D284" s="2" t="s">
        <v>134</v>
      </c>
      <c r="E284" s="2" t="s">
        <v>134</v>
      </c>
      <c r="F284" s="2" t="s">
        <v>747</v>
      </c>
      <c r="G284" s="2" t="s">
        <v>274</v>
      </c>
      <c r="H284" s="15" t="s">
        <v>522</v>
      </c>
      <c r="I284" s="3" t="s">
        <v>475</v>
      </c>
      <c r="J284" s="11"/>
      <c r="K284" s="9" t="s">
        <v>97</v>
      </c>
      <c r="L284" s="3" t="s">
        <v>24</v>
      </c>
      <c r="M284" s="2">
        <v>10</v>
      </c>
      <c r="N284" s="2" t="s">
        <v>266</v>
      </c>
      <c r="O284" s="55">
        <v>12</v>
      </c>
      <c r="P284" s="55">
        <f t="shared" si="4"/>
        <v>120</v>
      </c>
      <c r="Q284" s="2" t="s">
        <v>120</v>
      </c>
      <c r="R284" s="15" t="s">
        <v>26</v>
      </c>
      <c r="S284" s="3" t="s">
        <v>588</v>
      </c>
    </row>
    <row r="285" spans="1:19" s="24" customFormat="1" ht="47.25" x14ac:dyDescent="0.25">
      <c r="A285" s="2">
        <v>282</v>
      </c>
      <c r="B285" s="2" t="s">
        <v>134</v>
      </c>
      <c r="C285" s="2" t="s">
        <v>134</v>
      </c>
      <c r="D285" s="2" t="s">
        <v>134</v>
      </c>
      <c r="E285" s="2" t="s">
        <v>134</v>
      </c>
      <c r="F285" s="2" t="s">
        <v>574</v>
      </c>
      <c r="G285" s="2" t="s">
        <v>274</v>
      </c>
      <c r="H285" s="15" t="s">
        <v>522</v>
      </c>
      <c r="I285" s="3" t="s">
        <v>475</v>
      </c>
      <c r="J285" s="11"/>
      <c r="K285" s="9" t="s">
        <v>97</v>
      </c>
      <c r="L285" s="3" t="s">
        <v>24</v>
      </c>
      <c r="M285" s="2">
        <v>10</v>
      </c>
      <c r="N285" s="2" t="s">
        <v>266</v>
      </c>
      <c r="O285" s="55">
        <v>20</v>
      </c>
      <c r="P285" s="55">
        <f t="shared" si="4"/>
        <v>200</v>
      </c>
      <c r="Q285" s="2" t="s">
        <v>120</v>
      </c>
      <c r="R285" s="15" t="s">
        <v>26</v>
      </c>
      <c r="S285" s="3" t="s">
        <v>588</v>
      </c>
    </row>
    <row r="286" spans="1:19" s="24" customFormat="1" ht="31.5" x14ac:dyDescent="0.25">
      <c r="A286" s="2">
        <v>283</v>
      </c>
      <c r="B286" s="2" t="s">
        <v>134</v>
      </c>
      <c r="C286" s="2" t="s">
        <v>134</v>
      </c>
      <c r="D286" s="2" t="s">
        <v>134</v>
      </c>
      <c r="E286" s="2" t="s">
        <v>134</v>
      </c>
      <c r="F286" s="2" t="s">
        <v>308</v>
      </c>
      <c r="G286" s="2" t="s">
        <v>521</v>
      </c>
      <c r="H286" s="15" t="s">
        <v>522</v>
      </c>
      <c r="I286" s="3" t="s">
        <v>475</v>
      </c>
      <c r="J286" s="11"/>
      <c r="K286" s="9" t="s">
        <v>97</v>
      </c>
      <c r="L286" s="3" t="s">
        <v>24</v>
      </c>
      <c r="M286" s="2">
        <v>100</v>
      </c>
      <c r="N286" s="2" t="s">
        <v>307</v>
      </c>
      <c r="O286" s="55">
        <v>130</v>
      </c>
      <c r="P286" s="55">
        <f t="shared" si="4"/>
        <v>13000</v>
      </c>
      <c r="Q286" s="2" t="s">
        <v>120</v>
      </c>
      <c r="R286" s="15" t="s">
        <v>26</v>
      </c>
      <c r="S286" s="3" t="s">
        <v>588</v>
      </c>
    </row>
    <row r="287" spans="1:19" s="24" customFormat="1" ht="31.5" x14ac:dyDescent="0.25">
      <c r="A287" s="2">
        <v>284</v>
      </c>
      <c r="B287" s="2" t="s">
        <v>134</v>
      </c>
      <c r="C287" s="2" t="s">
        <v>134</v>
      </c>
      <c r="D287" s="2" t="s">
        <v>134</v>
      </c>
      <c r="E287" s="2" t="s">
        <v>134</v>
      </c>
      <c r="F287" s="15" t="s">
        <v>309</v>
      </c>
      <c r="G287" s="2" t="s">
        <v>521</v>
      </c>
      <c r="H287" s="15" t="s">
        <v>522</v>
      </c>
      <c r="I287" s="3" t="s">
        <v>475</v>
      </c>
      <c r="J287" s="11"/>
      <c r="K287" s="9" t="s">
        <v>97</v>
      </c>
      <c r="L287" s="3" t="s">
        <v>24</v>
      </c>
      <c r="M287" s="15">
        <v>20</v>
      </c>
      <c r="N287" s="2" t="s">
        <v>266</v>
      </c>
      <c r="O287" s="56">
        <v>4</v>
      </c>
      <c r="P287" s="55">
        <f t="shared" si="4"/>
        <v>80</v>
      </c>
      <c r="Q287" s="3" t="s">
        <v>120</v>
      </c>
      <c r="R287" s="15" t="s">
        <v>26</v>
      </c>
      <c r="S287" s="3" t="s">
        <v>588</v>
      </c>
    </row>
    <row r="288" spans="1:19" s="24" customFormat="1" ht="31.5" x14ac:dyDescent="0.25">
      <c r="A288" s="59">
        <v>285</v>
      </c>
      <c r="B288" s="2" t="s">
        <v>134</v>
      </c>
      <c r="C288" s="2" t="s">
        <v>134</v>
      </c>
      <c r="D288" s="2" t="s">
        <v>134</v>
      </c>
      <c r="E288" s="2" t="s">
        <v>134</v>
      </c>
      <c r="F288" s="15" t="s">
        <v>575</v>
      </c>
      <c r="G288" s="3" t="s">
        <v>293</v>
      </c>
      <c r="H288" s="15" t="s">
        <v>522</v>
      </c>
      <c r="I288" s="3" t="s">
        <v>475</v>
      </c>
      <c r="J288" s="11"/>
      <c r="K288" s="9" t="s">
        <v>97</v>
      </c>
      <c r="L288" s="3" t="s">
        <v>24</v>
      </c>
      <c r="M288" s="15">
        <v>10</v>
      </c>
      <c r="N288" s="2" t="s">
        <v>310</v>
      </c>
      <c r="O288" s="56">
        <v>200</v>
      </c>
      <c r="P288" s="55">
        <f t="shared" si="4"/>
        <v>2000</v>
      </c>
      <c r="Q288" s="3" t="s">
        <v>120</v>
      </c>
      <c r="R288" s="15" t="s">
        <v>26</v>
      </c>
      <c r="S288" s="3" t="s">
        <v>588</v>
      </c>
    </row>
    <row r="289" spans="1:19" s="24" customFormat="1" ht="31.5" x14ac:dyDescent="0.25">
      <c r="A289" s="59">
        <v>286</v>
      </c>
      <c r="B289" s="2" t="s">
        <v>134</v>
      </c>
      <c r="C289" s="2" t="s">
        <v>134</v>
      </c>
      <c r="D289" s="2" t="s">
        <v>134</v>
      </c>
      <c r="E289" s="2" t="s">
        <v>134</v>
      </c>
      <c r="F289" s="15" t="s">
        <v>576</v>
      </c>
      <c r="G289" s="3" t="s">
        <v>293</v>
      </c>
      <c r="H289" s="15" t="s">
        <v>522</v>
      </c>
      <c r="I289" s="3" t="s">
        <v>475</v>
      </c>
      <c r="J289" s="11"/>
      <c r="K289" s="9" t="s">
        <v>97</v>
      </c>
      <c r="L289" s="3" t="s">
        <v>24</v>
      </c>
      <c r="M289" s="15">
        <v>10</v>
      </c>
      <c r="N289" s="2" t="s">
        <v>310</v>
      </c>
      <c r="O289" s="56">
        <v>200</v>
      </c>
      <c r="P289" s="55">
        <f t="shared" si="4"/>
        <v>2000</v>
      </c>
      <c r="Q289" s="3" t="s">
        <v>120</v>
      </c>
      <c r="R289" s="15" t="s">
        <v>26</v>
      </c>
      <c r="S289" s="3" t="s">
        <v>588</v>
      </c>
    </row>
    <row r="290" spans="1:19" s="24" customFormat="1" ht="31.5" x14ac:dyDescent="0.25">
      <c r="A290" s="2">
        <v>287</v>
      </c>
      <c r="B290" s="2" t="s">
        <v>134</v>
      </c>
      <c r="C290" s="2" t="s">
        <v>134</v>
      </c>
      <c r="D290" s="2" t="s">
        <v>134</v>
      </c>
      <c r="E290" s="2" t="s">
        <v>134</v>
      </c>
      <c r="F290" s="15" t="s">
        <v>577</v>
      </c>
      <c r="G290" s="3" t="s">
        <v>293</v>
      </c>
      <c r="H290" s="15" t="s">
        <v>522</v>
      </c>
      <c r="I290" s="3" t="s">
        <v>475</v>
      </c>
      <c r="J290" s="11"/>
      <c r="K290" s="9" t="s">
        <v>97</v>
      </c>
      <c r="L290" s="3" t="s">
        <v>24</v>
      </c>
      <c r="M290" s="15">
        <v>10</v>
      </c>
      <c r="N290" s="2" t="s">
        <v>294</v>
      </c>
      <c r="O290" s="56">
        <v>150</v>
      </c>
      <c r="P290" s="55">
        <f t="shared" si="4"/>
        <v>1500</v>
      </c>
      <c r="Q290" s="3" t="s">
        <v>120</v>
      </c>
      <c r="R290" s="15" t="s">
        <v>26</v>
      </c>
      <c r="S290" s="3" t="s">
        <v>588</v>
      </c>
    </row>
    <row r="291" spans="1:19" s="24" customFormat="1" ht="31.5" x14ac:dyDescent="0.25">
      <c r="A291" s="2">
        <v>288</v>
      </c>
      <c r="B291" s="2" t="s">
        <v>134</v>
      </c>
      <c r="C291" s="2" t="s">
        <v>134</v>
      </c>
      <c r="D291" s="2" t="s">
        <v>134</v>
      </c>
      <c r="E291" s="2" t="s">
        <v>134</v>
      </c>
      <c r="F291" s="15" t="s">
        <v>578</v>
      </c>
      <c r="G291" s="3" t="s">
        <v>293</v>
      </c>
      <c r="H291" s="15" t="s">
        <v>522</v>
      </c>
      <c r="I291" s="3" t="s">
        <v>475</v>
      </c>
      <c r="J291" s="11"/>
      <c r="K291" s="9" t="s">
        <v>97</v>
      </c>
      <c r="L291" s="3" t="s">
        <v>24</v>
      </c>
      <c r="M291" s="15">
        <v>10</v>
      </c>
      <c r="N291" s="2" t="s">
        <v>294</v>
      </c>
      <c r="O291" s="56">
        <v>150</v>
      </c>
      <c r="P291" s="55">
        <f t="shared" si="4"/>
        <v>1500</v>
      </c>
      <c r="Q291" s="2" t="s">
        <v>120</v>
      </c>
      <c r="R291" s="15" t="s">
        <v>26</v>
      </c>
      <c r="S291" s="3" t="s">
        <v>588</v>
      </c>
    </row>
    <row r="292" spans="1:19" s="24" customFormat="1" ht="31.5" x14ac:dyDescent="0.25">
      <c r="A292" s="2">
        <v>289</v>
      </c>
      <c r="B292" s="2" t="s">
        <v>134</v>
      </c>
      <c r="C292" s="2" t="s">
        <v>134</v>
      </c>
      <c r="D292" s="2" t="s">
        <v>134</v>
      </c>
      <c r="E292" s="2" t="s">
        <v>134</v>
      </c>
      <c r="F292" s="3" t="s">
        <v>579</v>
      </c>
      <c r="G292" s="3" t="s">
        <v>293</v>
      </c>
      <c r="H292" s="3" t="s">
        <v>522</v>
      </c>
      <c r="I292" s="3" t="s">
        <v>475</v>
      </c>
      <c r="J292" s="11"/>
      <c r="K292" s="9" t="s">
        <v>97</v>
      </c>
      <c r="L292" s="3" t="s">
        <v>24</v>
      </c>
      <c r="M292" s="3">
        <v>10</v>
      </c>
      <c r="N292" s="3" t="s">
        <v>294</v>
      </c>
      <c r="O292" s="53">
        <v>150</v>
      </c>
      <c r="P292" s="55">
        <f t="shared" si="4"/>
        <v>1500</v>
      </c>
      <c r="Q292" s="3" t="s">
        <v>120</v>
      </c>
      <c r="R292" s="11" t="s">
        <v>26</v>
      </c>
      <c r="S292" s="3" t="s">
        <v>588</v>
      </c>
    </row>
    <row r="293" spans="1:19" s="24" customFormat="1" ht="47.25" x14ac:dyDescent="0.25">
      <c r="A293" s="59">
        <v>290</v>
      </c>
      <c r="B293" s="2" t="s">
        <v>134</v>
      </c>
      <c r="C293" s="2" t="s">
        <v>134</v>
      </c>
      <c r="D293" s="2" t="s">
        <v>134</v>
      </c>
      <c r="E293" s="2" t="s">
        <v>134</v>
      </c>
      <c r="F293" s="3" t="s">
        <v>580</v>
      </c>
      <c r="G293" s="3" t="s">
        <v>293</v>
      </c>
      <c r="H293" s="3" t="s">
        <v>522</v>
      </c>
      <c r="I293" s="3" t="s">
        <v>475</v>
      </c>
      <c r="J293" s="11"/>
      <c r="K293" s="9" t="s">
        <v>97</v>
      </c>
      <c r="L293" s="3" t="s">
        <v>24</v>
      </c>
      <c r="M293" s="3">
        <v>5</v>
      </c>
      <c r="N293" s="3" t="s">
        <v>311</v>
      </c>
      <c r="O293" s="53">
        <v>300</v>
      </c>
      <c r="P293" s="55">
        <f t="shared" si="4"/>
        <v>1500</v>
      </c>
      <c r="Q293" s="3" t="s">
        <v>120</v>
      </c>
      <c r="R293" s="11" t="s">
        <v>26</v>
      </c>
      <c r="S293" s="3" t="s">
        <v>588</v>
      </c>
    </row>
    <row r="294" spans="1:19" s="24" customFormat="1" ht="47.25" x14ac:dyDescent="0.25">
      <c r="A294" s="59">
        <v>291</v>
      </c>
      <c r="B294" s="2" t="s">
        <v>134</v>
      </c>
      <c r="C294" s="2" t="s">
        <v>134</v>
      </c>
      <c r="D294" s="2" t="s">
        <v>134</v>
      </c>
      <c r="E294" s="2" t="s">
        <v>134</v>
      </c>
      <c r="F294" s="3" t="s">
        <v>581</v>
      </c>
      <c r="G294" s="3" t="s">
        <v>293</v>
      </c>
      <c r="H294" s="3" t="s">
        <v>522</v>
      </c>
      <c r="I294" s="3" t="s">
        <v>475</v>
      </c>
      <c r="J294" s="11"/>
      <c r="K294" s="9" t="s">
        <v>97</v>
      </c>
      <c r="L294" s="3" t="s">
        <v>24</v>
      </c>
      <c r="M294" s="3">
        <v>5</v>
      </c>
      <c r="N294" s="3" t="s">
        <v>311</v>
      </c>
      <c r="O294" s="53">
        <v>300</v>
      </c>
      <c r="P294" s="55">
        <f t="shared" si="4"/>
        <v>1500</v>
      </c>
      <c r="Q294" s="3" t="s">
        <v>120</v>
      </c>
      <c r="R294" s="11" t="s">
        <v>26</v>
      </c>
      <c r="S294" s="3" t="s">
        <v>588</v>
      </c>
    </row>
    <row r="295" spans="1:19" s="24" customFormat="1" ht="47.25" x14ac:dyDescent="0.25">
      <c r="A295" s="2">
        <v>292</v>
      </c>
      <c r="B295" s="2" t="s">
        <v>134</v>
      </c>
      <c r="C295" s="2" t="s">
        <v>134</v>
      </c>
      <c r="D295" s="2" t="s">
        <v>134</v>
      </c>
      <c r="E295" s="2" t="s">
        <v>134</v>
      </c>
      <c r="F295" s="3" t="s">
        <v>582</v>
      </c>
      <c r="G295" s="3" t="s">
        <v>293</v>
      </c>
      <c r="H295" s="3" t="s">
        <v>522</v>
      </c>
      <c r="I295" s="3" t="s">
        <v>475</v>
      </c>
      <c r="J295" s="11"/>
      <c r="K295" s="9" t="s">
        <v>97</v>
      </c>
      <c r="L295" s="3" t="s">
        <v>24</v>
      </c>
      <c r="M295" s="3">
        <v>5</v>
      </c>
      <c r="N295" s="3" t="s">
        <v>311</v>
      </c>
      <c r="O295" s="53">
        <v>300</v>
      </c>
      <c r="P295" s="55">
        <f t="shared" si="4"/>
        <v>1500</v>
      </c>
      <c r="Q295" s="3" t="s">
        <v>120</v>
      </c>
      <c r="R295" s="11" t="s">
        <v>26</v>
      </c>
      <c r="S295" s="3" t="s">
        <v>588</v>
      </c>
    </row>
    <row r="296" spans="1:19" s="24" customFormat="1" ht="31.5" x14ac:dyDescent="0.25">
      <c r="A296" s="2">
        <v>293</v>
      </c>
      <c r="B296" s="2" t="s">
        <v>134</v>
      </c>
      <c r="C296" s="2" t="s">
        <v>134</v>
      </c>
      <c r="D296" s="2" t="s">
        <v>134</v>
      </c>
      <c r="E296" s="2" t="s">
        <v>134</v>
      </c>
      <c r="F296" s="3" t="s">
        <v>649</v>
      </c>
      <c r="G296" s="3" t="s">
        <v>521</v>
      </c>
      <c r="H296" s="3" t="s">
        <v>522</v>
      </c>
      <c r="I296" s="3" t="s">
        <v>475</v>
      </c>
      <c r="J296" s="11"/>
      <c r="K296" s="9" t="s">
        <v>97</v>
      </c>
      <c r="L296" s="3" t="s">
        <v>24</v>
      </c>
      <c r="M296" s="3">
        <v>30</v>
      </c>
      <c r="N296" s="3" t="s">
        <v>266</v>
      </c>
      <c r="O296" s="53">
        <v>20</v>
      </c>
      <c r="P296" s="55">
        <f t="shared" si="4"/>
        <v>600</v>
      </c>
      <c r="Q296" s="3" t="s">
        <v>120</v>
      </c>
      <c r="R296" s="11" t="s">
        <v>26</v>
      </c>
      <c r="S296" s="3" t="s">
        <v>588</v>
      </c>
    </row>
    <row r="297" spans="1:19" s="24" customFormat="1" ht="31.5" x14ac:dyDescent="0.25">
      <c r="A297" s="2">
        <v>294</v>
      </c>
      <c r="B297" s="2" t="s">
        <v>134</v>
      </c>
      <c r="C297" s="2" t="s">
        <v>134</v>
      </c>
      <c r="D297" s="2" t="s">
        <v>134</v>
      </c>
      <c r="E297" s="2" t="s">
        <v>134</v>
      </c>
      <c r="F297" s="3" t="s">
        <v>650</v>
      </c>
      <c r="G297" s="3" t="s">
        <v>521</v>
      </c>
      <c r="H297" s="3" t="s">
        <v>522</v>
      </c>
      <c r="I297" s="3" t="s">
        <v>475</v>
      </c>
      <c r="J297" s="11"/>
      <c r="K297" s="9" t="s">
        <v>97</v>
      </c>
      <c r="L297" s="3" t="s">
        <v>24</v>
      </c>
      <c r="M297" s="3">
        <v>30</v>
      </c>
      <c r="N297" s="3" t="s">
        <v>266</v>
      </c>
      <c r="O297" s="53">
        <v>20</v>
      </c>
      <c r="P297" s="55">
        <f t="shared" si="4"/>
        <v>600</v>
      </c>
      <c r="Q297" s="3" t="s">
        <v>120</v>
      </c>
      <c r="R297" s="11" t="s">
        <v>26</v>
      </c>
      <c r="S297" s="3" t="s">
        <v>588</v>
      </c>
    </row>
    <row r="298" spans="1:19" s="24" customFormat="1" ht="31.5" x14ac:dyDescent="0.25">
      <c r="A298" s="59">
        <v>295</v>
      </c>
      <c r="B298" s="2" t="s">
        <v>134</v>
      </c>
      <c r="C298" s="2" t="s">
        <v>134</v>
      </c>
      <c r="D298" s="2" t="s">
        <v>134</v>
      </c>
      <c r="E298" s="2" t="s">
        <v>134</v>
      </c>
      <c r="F298" s="3" t="s">
        <v>328</v>
      </c>
      <c r="G298" s="3" t="s">
        <v>521</v>
      </c>
      <c r="H298" s="3" t="s">
        <v>522</v>
      </c>
      <c r="I298" s="3" t="s">
        <v>475</v>
      </c>
      <c r="J298" s="11"/>
      <c r="K298" s="9" t="s">
        <v>97</v>
      </c>
      <c r="L298" s="3" t="s">
        <v>24</v>
      </c>
      <c r="M298" s="3">
        <v>20</v>
      </c>
      <c r="N298" s="3" t="s">
        <v>266</v>
      </c>
      <c r="O298" s="53">
        <v>20</v>
      </c>
      <c r="P298" s="55">
        <f t="shared" si="4"/>
        <v>400</v>
      </c>
      <c r="Q298" s="3" t="s">
        <v>120</v>
      </c>
      <c r="R298" s="11" t="s">
        <v>26</v>
      </c>
      <c r="S298" s="3" t="s">
        <v>588</v>
      </c>
    </row>
    <row r="299" spans="1:19" s="24" customFormat="1" ht="47.25" x14ac:dyDescent="0.25">
      <c r="A299" s="59">
        <v>296</v>
      </c>
      <c r="B299" s="2" t="s">
        <v>134</v>
      </c>
      <c r="C299" s="2" t="s">
        <v>134</v>
      </c>
      <c r="D299" s="2" t="s">
        <v>134</v>
      </c>
      <c r="E299" s="2" t="s">
        <v>134</v>
      </c>
      <c r="F299" s="3" t="s">
        <v>583</v>
      </c>
      <c r="G299" s="3" t="s">
        <v>274</v>
      </c>
      <c r="H299" s="3" t="s">
        <v>522</v>
      </c>
      <c r="I299" s="3" t="s">
        <v>475</v>
      </c>
      <c r="J299" s="11"/>
      <c r="K299" s="9" t="s">
        <v>97</v>
      </c>
      <c r="L299" s="3" t="s">
        <v>24</v>
      </c>
      <c r="M299" s="3">
        <v>6</v>
      </c>
      <c r="N299" s="3" t="s">
        <v>266</v>
      </c>
      <c r="O299" s="53">
        <v>90</v>
      </c>
      <c r="P299" s="55">
        <f t="shared" si="4"/>
        <v>540</v>
      </c>
      <c r="Q299" s="3" t="s">
        <v>120</v>
      </c>
      <c r="R299" s="11" t="s">
        <v>26</v>
      </c>
      <c r="S299" s="3" t="s">
        <v>588</v>
      </c>
    </row>
    <row r="300" spans="1:19" s="24" customFormat="1" ht="31.5" x14ac:dyDescent="0.25">
      <c r="A300" s="2">
        <v>297</v>
      </c>
      <c r="B300" s="2" t="s">
        <v>134</v>
      </c>
      <c r="C300" s="2" t="s">
        <v>134</v>
      </c>
      <c r="D300" s="2" t="s">
        <v>134</v>
      </c>
      <c r="E300" s="2" t="s">
        <v>134</v>
      </c>
      <c r="F300" s="3" t="s">
        <v>329</v>
      </c>
      <c r="G300" s="3" t="s">
        <v>521</v>
      </c>
      <c r="H300" s="3" t="s">
        <v>522</v>
      </c>
      <c r="I300" s="3" t="s">
        <v>475</v>
      </c>
      <c r="J300" s="11"/>
      <c r="K300" s="9" t="s">
        <v>97</v>
      </c>
      <c r="L300" s="3" t="s">
        <v>24</v>
      </c>
      <c r="M300" s="3">
        <v>30</v>
      </c>
      <c r="N300" s="3" t="s">
        <v>266</v>
      </c>
      <c r="O300" s="53">
        <v>20</v>
      </c>
      <c r="P300" s="55">
        <f t="shared" si="4"/>
        <v>600</v>
      </c>
      <c r="Q300" s="3" t="s">
        <v>120</v>
      </c>
      <c r="R300" s="11" t="s">
        <v>26</v>
      </c>
      <c r="S300" s="3" t="s">
        <v>588</v>
      </c>
    </row>
    <row r="301" spans="1:19" s="24" customFormat="1" ht="31.5" x14ac:dyDescent="0.25">
      <c r="A301" s="2">
        <v>298</v>
      </c>
      <c r="B301" s="2" t="s">
        <v>134</v>
      </c>
      <c r="C301" s="2" t="s">
        <v>134</v>
      </c>
      <c r="D301" s="2" t="s">
        <v>134</v>
      </c>
      <c r="E301" s="2" t="s">
        <v>134</v>
      </c>
      <c r="F301" s="3" t="s">
        <v>330</v>
      </c>
      <c r="G301" s="3" t="s">
        <v>521</v>
      </c>
      <c r="H301" s="3" t="s">
        <v>522</v>
      </c>
      <c r="I301" s="3" t="s">
        <v>475</v>
      </c>
      <c r="J301" s="11"/>
      <c r="K301" s="9" t="s">
        <v>97</v>
      </c>
      <c r="L301" s="3" t="s">
        <v>24</v>
      </c>
      <c r="M301" s="3">
        <v>15</v>
      </c>
      <c r="N301" s="3" t="s">
        <v>266</v>
      </c>
      <c r="O301" s="53">
        <v>20</v>
      </c>
      <c r="P301" s="55">
        <f t="shared" si="4"/>
        <v>300</v>
      </c>
      <c r="Q301" s="3" t="s">
        <v>120</v>
      </c>
      <c r="R301" s="11" t="s">
        <v>26</v>
      </c>
      <c r="S301" s="3" t="s">
        <v>588</v>
      </c>
    </row>
    <row r="302" spans="1:19" s="24" customFormat="1" ht="63" x14ac:dyDescent="0.25">
      <c r="A302" s="2">
        <v>299</v>
      </c>
      <c r="B302" s="2" t="s">
        <v>134</v>
      </c>
      <c r="C302" s="2" t="s">
        <v>134</v>
      </c>
      <c r="D302" s="2" t="s">
        <v>134</v>
      </c>
      <c r="E302" s="2" t="s">
        <v>134</v>
      </c>
      <c r="F302" s="3" t="s">
        <v>584</v>
      </c>
      <c r="G302" s="3" t="s">
        <v>274</v>
      </c>
      <c r="H302" s="3" t="s">
        <v>522</v>
      </c>
      <c r="I302" s="3" t="s">
        <v>475</v>
      </c>
      <c r="J302" s="11"/>
      <c r="K302" s="9" t="s">
        <v>97</v>
      </c>
      <c r="L302" s="3" t="s">
        <v>24</v>
      </c>
      <c r="M302" s="3">
        <v>12</v>
      </c>
      <c r="N302" s="3" t="s">
        <v>266</v>
      </c>
      <c r="O302" s="53">
        <v>30</v>
      </c>
      <c r="P302" s="55">
        <f t="shared" si="4"/>
        <v>360</v>
      </c>
      <c r="Q302" s="3" t="s">
        <v>120</v>
      </c>
      <c r="R302" s="11" t="s">
        <v>26</v>
      </c>
      <c r="S302" s="3" t="s">
        <v>588</v>
      </c>
    </row>
    <row r="303" spans="1:19" s="24" customFormat="1" ht="47.25" x14ac:dyDescent="0.25">
      <c r="A303" s="59">
        <v>300</v>
      </c>
      <c r="B303" s="2" t="s">
        <v>134</v>
      </c>
      <c r="C303" s="2" t="s">
        <v>134</v>
      </c>
      <c r="D303" s="2" t="s">
        <v>134</v>
      </c>
      <c r="E303" s="2" t="s">
        <v>134</v>
      </c>
      <c r="F303" s="3" t="s">
        <v>748</v>
      </c>
      <c r="G303" s="3" t="s">
        <v>274</v>
      </c>
      <c r="H303" s="3" t="s">
        <v>522</v>
      </c>
      <c r="I303" s="3" t="s">
        <v>475</v>
      </c>
      <c r="J303" s="11"/>
      <c r="K303" s="9" t="s">
        <v>97</v>
      </c>
      <c r="L303" s="3" t="s">
        <v>24</v>
      </c>
      <c r="M303" s="3">
        <v>10</v>
      </c>
      <c r="N303" s="3" t="s">
        <v>266</v>
      </c>
      <c r="O303" s="53">
        <v>100</v>
      </c>
      <c r="P303" s="55">
        <f t="shared" si="4"/>
        <v>1000</v>
      </c>
      <c r="Q303" s="3" t="s">
        <v>120</v>
      </c>
      <c r="R303" s="11" t="s">
        <v>26</v>
      </c>
      <c r="S303" s="3" t="s">
        <v>588</v>
      </c>
    </row>
    <row r="304" spans="1:19" s="24" customFormat="1" ht="47.25" x14ac:dyDescent="0.25">
      <c r="A304" s="59">
        <v>301</v>
      </c>
      <c r="B304" s="2" t="s">
        <v>134</v>
      </c>
      <c r="C304" s="2" t="s">
        <v>134</v>
      </c>
      <c r="D304" s="2" t="s">
        <v>134</v>
      </c>
      <c r="E304" s="2" t="s">
        <v>134</v>
      </c>
      <c r="F304" s="3" t="s">
        <v>585</v>
      </c>
      <c r="G304" s="3" t="s">
        <v>274</v>
      </c>
      <c r="H304" s="3" t="s">
        <v>522</v>
      </c>
      <c r="I304" s="3" t="s">
        <v>475</v>
      </c>
      <c r="J304" s="11"/>
      <c r="K304" s="9" t="s">
        <v>97</v>
      </c>
      <c r="L304" s="3" t="s">
        <v>24</v>
      </c>
      <c r="M304" s="3">
        <v>10</v>
      </c>
      <c r="N304" s="3" t="s">
        <v>266</v>
      </c>
      <c r="O304" s="53">
        <v>40</v>
      </c>
      <c r="P304" s="55">
        <f t="shared" si="4"/>
        <v>400</v>
      </c>
      <c r="Q304" s="3" t="s">
        <v>120</v>
      </c>
      <c r="R304" s="11" t="s">
        <v>26</v>
      </c>
      <c r="S304" s="3" t="s">
        <v>588</v>
      </c>
    </row>
    <row r="305" spans="1:21" s="24" customFormat="1" ht="63" x14ac:dyDescent="0.25">
      <c r="A305" s="2">
        <v>302</v>
      </c>
      <c r="B305" s="2" t="s">
        <v>134</v>
      </c>
      <c r="C305" s="2" t="s">
        <v>134</v>
      </c>
      <c r="D305" s="2" t="s">
        <v>134</v>
      </c>
      <c r="E305" s="2" t="s">
        <v>134</v>
      </c>
      <c r="F305" s="3" t="s">
        <v>660</v>
      </c>
      <c r="G305" s="3" t="s">
        <v>274</v>
      </c>
      <c r="H305" s="3" t="s">
        <v>522</v>
      </c>
      <c r="I305" s="3" t="s">
        <v>475</v>
      </c>
      <c r="J305" s="11"/>
      <c r="K305" s="9" t="s">
        <v>97</v>
      </c>
      <c r="L305" s="3" t="s">
        <v>24</v>
      </c>
      <c r="M305" s="3">
        <v>8</v>
      </c>
      <c r="N305" s="3" t="s">
        <v>266</v>
      </c>
      <c r="O305" s="53">
        <v>50</v>
      </c>
      <c r="P305" s="55">
        <f t="shared" si="4"/>
        <v>400</v>
      </c>
      <c r="Q305" s="3" t="s">
        <v>120</v>
      </c>
      <c r="R305" s="11" t="s">
        <v>26</v>
      </c>
      <c r="S305" s="3" t="s">
        <v>588</v>
      </c>
    </row>
    <row r="306" spans="1:21" s="24" customFormat="1" ht="78.75" x14ac:dyDescent="0.25">
      <c r="A306" s="2">
        <v>303</v>
      </c>
      <c r="B306" s="2" t="s">
        <v>134</v>
      </c>
      <c r="C306" s="2" t="s">
        <v>134</v>
      </c>
      <c r="D306" s="2" t="s">
        <v>134</v>
      </c>
      <c r="E306" s="2" t="s">
        <v>134</v>
      </c>
      <c r="F306" s="3" t="s">
        <v>661</v>
      </c>
      <c r="G306" s="3" t="s">
        <v>268</v>
      </c>
      <c r="H306" s="3" t="s">
        <v>522</v>
      </c>
      <c r="I306" s="3" t="s">
        <v>475</v>
      </c>
      <c r="J306" s="11"/>
      <c r="K306" s="9" t="s">
        <v>97</v>
      </c>
      <c r="L306" s="3" t="s">
        <v>24</v>
      </c>
      <c r="M306" s="3">
        <v>15</v>
      </c>
      <c r="N306" s="3" t="s">
        <v>266</v>
      </c>
      <c r="O306" s="53">
        <v>20</v>
      </c>
      <c r="P306" s="55">
        <f t="shared" si="4"/>
        <v>300</v>
      </c>
      <c r="Q306" s="3" t="s">
        <v>120</v>
      </c>
      <c r="R306" s="11" t="s">
        <v>26</v>
      </c>
      <c r="S306" s="3" t="s">
        <v>588</v>
      </c>
    </row>
    <row r="307" spans="1:21" s="24" customFormat="1" ht="31.5" x14ac:dyDescent="0.25">
      <c r="A307" s="2">
        <v>304</v>
      </c>
      <c r="B307" s="2" t="s">
        <v>134</v>
      </c>
      <c r="C307" s="2" t="s">
        <v>134</v>
      </c>
      <c r="D307" s="2" t="s">
        <v>134</v>
      </c>
      <c r="E307" s="2" t="s">
        <v>134</v>
      </c>
      <c r="F307" s="3" t="s">
        <v>749</v>
      </c>
      <c r="G307" s="3" t="s">
        <v>521</v>
      </c>
      <c r="H307" s="3" t="s">
        <v>522</v>
      </c>
      <c r="I307" s="3" t="s">
        <v>475</v>
      </c>
      <c r="J307" s="11"/>
      <c r="K307" s="9" t="s">
        <v>97</v>
      </c>
      <c r="L307" s="3" t="s">
        <v>24</v>
      </c>
      <c r="M307" s="3">
        <v>30</v>
      </c>
      <c r="N307" s="3" t="s">
        <v>266</v>
      </c>
      <c r="O307" s="53">
        <v>5</v>
      </c>
      <c r="P307" s="55">
        <f t="shared" si="4"/>
        <v>150</v>
      </c>
      <c r="Q307" s="3" t="s">
        <v>120</v>
      </c>
      <c r="R307" s="11" t="s">
        <v>26</v>
      </c>
      <c r="S307" s="3" t="s">
        <v>588</v>
      </c>
    </row>
    <row r="308" spans="1:21" s="24" customFormat="1" ht="31.5" x14ac:dyDescent="0.25">
      <c r="A308" s="59">
        <v>305</v>
      </c>
      <c r="B308" s="2" t="s">
        <v>134</v>
      </c>
      <c r="C308" s="2" t="s">
        <v>134</v>
      </c>
      <c r="D308" s="2" t="s">
        <v>134</v>
      </c>
      <c r="E308" s="2" t="s">
        <v>134</v>
      </c>
      <c r="F308" s="3" t="s">
        <v>750</v>
      </c>
      <c r="G308" s="3" t="s">
        <v>274</v>
      </c>
      <c r="H308" s="3" t="s">
        <v>522</v>
      </c>
      <c r="I308" s="3" t="s">
        <v>475</v>
      </c>
      <c r="J308" s="11"/>
      <c r="K308" s="9" t="s">
        <v>97</v>
      </c>
      <c r="L308" s="3" t="s">
        <v>24</v>
      </c>
      <c r="M308" s="3">
        <v>12</v>
      </c>
      <c r="N308" s="3" t="s">
        <v>266</v>
      </c>
      <c r="O308" s="53">
        <v>30</v>
      </c>
      <c r="P308" s="55">
        <f t="shared" si="4"/>
        <v>360</v>
      </c>
      <c r="Q308" s="3" t="s">
        <v>120</v>
      </c>
      <c r="R308" s="11" t="s">
        <v>26</v>
      </c>
      <c r="S308" s="3" t="s">
        <v>588</v>
      </c>
    </row>
    <row r="309" spans="1:21" s="24" customFormat="1" ht="31.5" x14ac:dyDescent="0.25">
      <c r="A309" s="59">
        <v>306</v>
      </c>
      <c r="B309" s="2" t="s">
        <v>134</v>
      </c>
      <c r="C309" s="2" t="s">
        <v>134</v>
      </c>
      <c r="D309" s="2" t="s">
        <v>134</v>
      </c>
      <c r="E309" s="2" t="s">
        <v>134</v>
      </c>
      <c r="F309" s="3" t="s">
        <v>331</v>
      </c>
      <c r="G309" s="3" t="s">
        <v>274</v>
      </c>
      <c r="H309" s="3" t="s">
        <v>522</v>
      </c>
      <c r="I309" s="3" t="s">
        <v>475</v>
      </c>
      <c r="J309" s="11"/>
      <c r="K309" s="9" t="s">
        <v>97</v>
      </c>
      <c r="L309" s="3" t="s">
        <v>24</v>
      </c>
      <c r="M309" s="3">
        <v>24</v>
      </c>
      <c r="N309" s="3" t="s">
        <v>266</v>
      </c>
      <c r="O309" s="53">
        <v>2</v>
      </c>
      <c r="P309" s="55">
        <f t="shared" si="4"/>
        <v>48</v>
      </c>
      <c r="Q309" s="3" t="s">
        <v>120</v>
      </c>
      <c r="R309" s="11" t="s">
        <v>26</v>
      </c>
      <c r="S309" s="3" t="s">
        <v>588</v>
      </c>
    </row>
    <row r="310" spans="1:21" s="24" customFormat="1" ht="31.5" x14ac:dyDescent="0.25">
      <c r="A310" s="2">
        <v>307</v>
      </c>
      <c r="B310" s="2" t="s">
        <v>637</v>
      </c>
      <c r="C310" s="2" t="s">
        <v>134</v>
      </c>
      <c r="D310" s="2" t="s">
        <v>134</v>
      </c>
      <c r="E310" s="2" t="s">
        <v>134</v>
      </c>
      <c r="F310" s="3" t="s">
        <v>848</v>
      </c>
      <c r="G310" s="3" t="s">
        <v>635</v>
      </c>
      <c r="H310" s="3" t="s">
        <v>636</v>
      </c>
      <c r="I310" s="3" t="s">
        <v>475</v>
      </c>
      <c r="J310" s="11"/>
      <c r="K310" s="9" t="s">
        <v>97</v>
      </c>
      <c r="L310" s="3" t="s">
        <v>24</v>
      </c>
      <c r="M310" s="3">
        <v>100</v>
      </c>
      <c r="N310" s="3" t="s">
        <v>266</v>
      </c>
      <c r="O310" s="53">
        <v>400</v>
      </c>
      <c r="P310" s="55">
        <f t="shared" si="4"/>
        <v>40000</v>
      </c>
      <c r="Q310" s="3" t="s">
        <v>200</v>
      </c>
      <c r="R310" s="11" t="s">
        <v>96</v>
      </c>
      <c r="S310" s="3" t="s">
        <v>621</v>
      </c>
    </row>
    <row r="311" spans="1:21" s="24" customFormat="1" ht="31.5" x14ac:dyDescent="0.25">
      <c r="A311" s="2">
        <v>308</v>
      </c>
      <c r="B311" s="2" t="s">
        <v>637</v>
      </c>
      <c r="C311" s="2" t="s">
        <v>134</v>
      </c>
      <c r="D311" s="2" t="s">
        <v>134</v>
      </c>
      <c r="E311" s="2" t="s">
        <v>134</v>
      </c>
      <c r="F311" s="3" t="s">
        <v>638</v>
      </c>
      <c r="G311" s="3" t="s">
        <v>845</v>
      </c>
      <c r="H311" s="3" t="s">
        <v>639</v>
      </c>
      <c r="I311" s="3" t="s">
        <v>475</v>
      </c>
      <c r="J311" s="11"/>
      <c r="K311" s="9" t="s">
        <v>97</v>
      </c>
      <c r="L311" s="3" t="s">
        <v>24</v>
      </c>
      <c r="M311" s="3">
        <v>6</v>
      </c>
      <c r="N311" s="3" t="s">
        <v>266</v>
      </c>
      <c r="O311" s="53">
        <v>300</v>
      </c>
      <c r="P311" s="55">
        <f t="shared" si="4"/>
        <v>1800</v>
      </c>
      <c r="Q311" s="3" t="s">
        <v>200</v>
      </c>
      <c r="R311" s="11" t="s">
        <v>96</v>
      </c>
      <c r="S311" s="3" t="s">
        <v>621</v>
      </c>
    </row>
    <row r="312" spans="1:21" s="24" customFormat="1" ht="31.5" x14ac:dyDescent="0.25">
      <c r="A312" s="2">
        <v>309</v>
      </c>
      <c r="B312" s="2" t="s">
        <v>623</v>
      </c>
      <c r="C312" s="2" t="s">
        <v>134</v>
      </c>
      <c r="D312" s="2" t="s">
        <v>134</v>
      </c>
      <c r="E312" s="2" t="s">
        <v>134</v>
      </c>
      <c r="F312" s="3" t="s">
        <v>624</v>
      </c>
      <c r="G312" s="3" t="s">
        <v>625</v>
      </c>
      <c r="H312" s="3" t="s">
        <v>626</v>
      </c>
      <c r="I312" s="3" t="s">
        <v>475</v>
      </c>
      <c r="J312" s="11"/>
      <c r="K312" s="26" t="s">
        <v>98</v>
      </c>
      <c r="L312" s="3" t="s">
        <v>620</v>
      </c>
      <c r="M312" s="3">
        <v>1</v>
      </c>
      <c r="N312" s="3" t="s">
        <v>119</v>
      </c>
      <c r="O312" s="53">
        <v>10000</v>
      </c>
      <c r="P312" s="55">
        <f t="shared" si="4"/>
        <v>10000</v>
      </c>
      <c r="Q312" s="3" t="s">
        <v>120</v>
      </c>
      <c r="R312" s="11" t="s">
        <v>96</v>
      </c>
      <c r="S312" s="3" t="s">
        <v>621</v>
      </c>
    </row>
    <row r="313" spans="1:21" s="24" customFormat="1" ht="31.5" x14ac:dyDescent="0.25">
      <c r="A313" s="59">
        <v>310</v>
      </c>
      <c r="B313" s="2" t="s">
        <v>134</v>
      </c>
      <c r="C313" s="2" t="s">
        <v>134</v>
      </c>
      <c r="D313" s="2" t="s">
        <v>134</v>
      </c>
      <c r="E313" s="2" t="s">
        <v>134</v>
      </c>
      <c r="F313" s="3" t="s">
        <v>337</v>
      </c>
      <c r="G313" s="3" t="s">
        <v>80</v>
      </c>
      <c r="H313" s="3" t="s">
        <v>338</v>
      </c>
      <c r="I313" s="3" t="s">
        <v>475</v>
      </c>
      <c r="J313" s="11"/>
      <c r="K313" s="26" t="s">
        <v>98</v>
      </c>
      <c r="L313" s="3" t="s">
        <v>24</v>
      </c>
      <c r="M313" s="3">
        <v>2</v>
      </c>
      <c r="N313" s="3" t="s">
        <v>266</v>
      </c>
      <c r="O313" s="53">
        <v>4288.25</v>
      </c>
      <c r="P313" s="55">
        <f t="shared" si="4"/>
        <v>8576.5</v>
      </c>
      <c r="Q313" s="3" t="s">
        <v>200</v>
      </c>
      <c r="R313" s="11" t="s">
        <v>96</v>
      </c>
      <c r="S313" s="3" t="s">
        <v>230</v>
      </c>
      <c r="U313" s="66"/>
    </row>
    <row r="314" spans="1:21" s="24" customFormat="1" ht="18.75" x14ac:dyDescent="0.25">
      <c r="A314" s="59">
        <v>311</v>
      </c>
      <c r="B314" s="2" t="s">
        <v>134</v>
      </c>
      <c r="C314" s="2" t="s">
        <v>134</v>
      </c>
      <c r="D314" s="2" t="s">
        <v>134</v>
      </c>
      <c r="E314" s="2" t="s">
        <v>134</v>
      </c>
      <c r="F314" s="3" t="s">
        <v>589</v>
      </c>
      <c r="G314" s="3" t="s">
        <v>80</v>
      </c>
      <c r="H314" s="3" t="s">
        <v>338</v>
      </c>
      <c r="I314" s="3" t="s">
        <v>475</v>
      </c>
      <c r="J314" s="11"/>
      <c r="K314" s="26" t="s">
        <v>98</v>
      </c>
      <c r="L314" s="3" t="s">
        <v>24</v>
      </c>
      <c r="M314" s="3">
        <v>1</v>
      </c>
      <c r="N314" s="3" t="s">
        <v>266</v>
      </c>
      <c r="O314" s="53">
        <v>441.32</v>
      </c>
      <c r="P314" s="55">
        <f t="shared" si="4"/>
        <v>441.32</v>
      </c>
      <c r="Q314" s="3" t="s">
        <v>200</v>
      </c>
      <c r="R314" s="11" t="s">
        <v>96</v>
      </c>
      <c r="S314" s="3" t="s">
        <v>230</v>
      </c>
      <c r="U314" s="66"/>
    </row>
    <row r="315" spans="1:21" s="24" customFormat="1" ht="18.75" x14ac:dyDescent="0.25">
      <c r="A315" s="2">
        <v>312</v>
      </c>
      <c r="B315" s="2" t="s">
        <v>134</v>
      </c>
      <c r="C315" s="2" t="s">
        <v>134</v>
      </c>
      <c r="D315" s="2" t="s">
        <v>134</v>
      </c>
      <c r="E315" s="2" t="s">
        <v>134</v>
      </c>
      <c r="F315" s="3" t="s">
        <v>339</v>
      </c>
      <c r="G315" s="3" t="s">
        <v>80</v>
      </c>
      <c r="H315" s="3" t="s">
        <v>340</v>
      </c>
      <c r="I315" s="3" t="s">
        <v>475</v>
      </c>
      <c r="J315" s="11"/>
      <c r="K315" s="26" t="s">
        <v>98</v>
      </c>
      <c r="L315" s="3" t="s">
        <v>24</v>
      </c>
      <c r="M315" s="3">
        <v>2</v>
      </c>
      <c r="N315" s="3" t="s">
        <v>266</v>
      </c>
      <c r="O315" s="53">
        <v>1091.3399999999999</v>
      </c>
      <c r="P315" s="55">
        <f t="shared" si="4"/>
        <v>2182.6799999999998</v>
      </c>
      <c r="Q315" s="3" t="s">
        <v>200</v>
      </c>
      <c r="R315" s="11" t="s">
        <v>96</v>
      </c>
      <c r="S315" s="3" t="s">
        <v>230</v>
      </c>
      <c r="U315" s="66"/>
    </row>
    <row r="316" spans="1:21" s="24" customFormat="1" ht="18.75" x14ac:dyDescent="0.25">
      <c r="A316" s="2">
        <v>313</v>
      </c>
      <c r="B316" s="2" t="s">
        <v>134</v>
      </c>
      <c r="C316" s="2" t="s">
        <v>134</v>
      </c>
      <c r="D316" s="2" t="s">
        <v>134</v>
      </c>
      <c r="E316" s="2" t="s">
        <v>134</v>
      </c>
      <c r="F316" s="3" t="s">
        <v>341</v>
      </c>
      <c r="G316" s="3" t="s">
        <v>80</v>
      </c>
      <c r="H316" s="3" t="s">
        <v>591</v>
      </c>
      <c r="I316" s="3" t="s">
        <v>475</v>
      </c>
      <c r="J316" s="11"/>
      <c r="K316" s="26" t="s">
        <v>98</v>
      </c>
      <c r="L316" s="3" t="s">
        <v>24</v>
      </c>
      <c r="M316" s="3">
        <v>10</v>
      </c>
      <c r="N316" s="3" t="s">
        <v>266</v>
      </c>
      <c r="O316" s="53">
        <v>162.99</v>
      </c>
      <c r="P316" s="55">
        <f t="shared" si="4"/>
        <v>1629.9</v>
      </c>
      <c r="Q316" s="3" t="s">
        <v>200</v>
      </c>
      <c r="R316" s="11" t="s">
        <v>96</v>
      </c>
      <c r="S316" s="3" t="s">
        <v>230</v>
      </c>
      <c r="U316" s="66"/>
    </row>
    <row r="317" spans="1:21" s="24" customFormat="1" ht="18.75" x14ac:dyDescent="0.25">
      <c r="A317" s="2">
        <v>314</v>
      </c>
      <c r="B317" s="2" t="s">
        <v>134</v>
      </c>
      <c r="C317" s="2" t="s">
        <v>134</v>
      </c>
      <c r="D317" s="2" t="s">
        <v>134</v>
      </c>
      <c r="E317" s="2" t="s">
        <v>134</v>
      </c>
      <c r="F317" s="3" t="s">
        <v>332</v>
      </c>
      <c r="G317" s="3" t="s">
        <v>593</v>
      </c>
      <c r="H317" s="3" t="s">
        <v>751</v>
      </c>
      <c r="I317" s="3" t="s">
        <v>475</v>
      </c>
      <c r="J317" s="11"/>
      <c r="K317" s="26" t="s">
        <v>98</v>
      </c>
      <c r="L317" s="3" t="s">
        <v>24</v>
      </c>
      <c r="M317" s="3">
        <v>12</v>
      </c>
      <c r="N317" s="3" t="s">
        <v>266</v>
      </c>
      <c r="O317" s="53">
        <v>2200</v>
      </c>
      <c r="P317" s="55">
        <f t="shared" si="4"/>
        <v>26400</v>
      </c>
      <c r="Q317" s="3" t="s">
        <v>200</v>
      </c>
      <c r="R317" s="11" t="s">
        <v>96</v>
      </c>
      <c r="S317" s="3" t="s">
        <v>230</v>
      </c>
      <c r="U317" s="66"/>
    </row>
    <row r="318" spans="1:21" s="24" customFormat="1" ht="31.5" x14ac:dyDescent="0.25">
      <c r="A318" s="59">
        <v>315</v>
      </c>
      <c r="B318" s="2" t="s">
        <v>134</v>
      </c>
      <c r="C318" s="2" t="s">
        <v>134</v>
      </c>
      <c r="D318" s="2" t="s">
        <v>134</v>
      </c>
      <c r="E318" s="2" t="s">
        <v>134</v>
      </c>
      <c r="F318" s="3" t="s">
        <v>333</v>
      </c>
      <c r="G318" s="3" t="s">
        <v>593</v>
      </c>
      <c r="H318" s="3" t="s">
        <v>751</v>
      </c>
      <c r="I318" s="3" t="s">
        <v>475</v>
      </c>
      <c r="J318" s="11"/>
      <c r="K318" s="26" t="s">
        <v>98</v>
      </c>
      <c r="L318" s="3" t="s">
        <v>24</v>
      </c>
      <c r="M318" s="3">
        <v>12</v>
      </c>
      <c r="N318" s="3" t="s">
        <v>266</v>
      </c>
      <c r="O318" s="53">
        <v>1200</v>
      </c>
      <c r="P318" s="55">
        <f t="shared" si="4"/>
        <v>14400</v>
      </c>
      <c r="Q318" s="3" t="s">
        <v>200</v>
      </c>
      <c r="R318" s="11" t="s">
        <v>96</v>
      </c>
      <c r="S318" s="3" t="s">
        <v>230</v>
      </c>
      <c r="U318" s="66"/>
    </row>
    <row r="319" spans="1:21" s="24" customFormat="1" ht="31.5" x14ac:dyDescent="0.25">
      <c r="A319" s="59">
        <v>316</v>
      </c>
      <c r="B319" s="2" t="s">
        <v>134</v>
      </c>
      <c r="C319" s="2" t="s">
        <v>134</v>
      </c>
      <c r="D319" s="2" t="s">
        <v>134</v>
      </c>
      <c r="E319" s="2" t="s">
        <v>134</v>
      </c>
      <c r="F319" s="3" t="s">
        <v>334</v>
      </c>
      <c r="G319" s="3" t="s">
        <v>593</v>
      </c>
      <c r="H319" s="3" t="s">
        <v>751</v>
      </c>
      <c r="I319" s="3" t="s">
        <v>475</v>
      </c>
      <c r="J319" s="11"/>
      <c r="K319" s="26" t="s">
        <v>98</v>
      </c>
      <c r="L319" s="3" t="s">
        <v>24</v>
      </c>
      <c r="M319" s="3">
        <v>12</v>
      </c>
      <c r="N319" s="3" t="s">
        <v>266</v>
      </c>
      <c r="O319" s="53">
        <v>2600</v>
      </c>
      <c r="P319" s="55">
        <f t="shared" si="4"/>
        <v>31200</v>
      </c>
      <c r="Q319" s="3" t="s">
        <v>200</v>
      </c>
      <c r="R319" s="11" t="s">
        <v>96</v>
      </c>
      <c r="S319" s="3" t="s">
        <v>230</v>
      </c>
      <c r="U319" s="66"/>
    </row>
    <row r="320" spans="1:21" s="24" customFormat="1" ht="31.5" x14ac:dyDescent="0.25">
      <c r="A320" s="2">
        <v>317</v>
      </c>
      <c r="B320" s="2" t="s">
        <v>134</v>
      </c>
      <c r="C320" s="2" t="s">
        <v>134</v>
      </c>
      <c r="D320" s="2" t="s">
        <v>134</v>
      </c>
      <c r="E320" s="2" t="s">
        <v>134</v>
      </c>
      <c r="F320" s="3" t="s">
        <v>590</v>
      </c>
      <c r="G320" s="3" t="s">
        <v>594</v>
      </c>
      <c r="H320" s="3" t="s">
        <v>336</v>
      </c>
      <c r="I320" s="3" t="s">
        <v>475</v>
      </c>
      <c r="J320" s="11"/>
      <c r="K320" s="26" t="s">
        <v>98</v>
      </c>
      <c r="L320" s="3" t="s">
        <v>24</v>
      </c>
      <c r="M320" s="3">
        <v>33</v>
      </c>
      <c r="N320" s="3" t="s">
        <v>592</v>
      </c>
      <c r="O320" s="53">
        <v>150</v>
      </c>
      <c r="P320" s="55">
        <f t="shared" si="4"/>
        <v>4950</v>
      </c>
      <c r="Q320" s="3" t="s">
        <v>120</v>
      </c>
      <c r="R320" s="11" t="s">
        <v>96</v>
      </c>
      <c r="S320" s="3" t="s">
        <v>230</v>
      </c>
      <c r="U320" s="66"/>
    </row>
    <row r="321" spans="1:19" s="24" customFormat="1" ht="31.5" x14ac:dyDescent="0.25">
      <c r="A321" s="2">
        <v>318</v>
      </c>
      <c r="B321" s="3" t="s">
        <v>81</v>
      </c>
      <c r="C321" s="3" t="s">
        <v>78</v>
      </c>
      <c r="D321" s="3" t="s">
        <v>478</v>
      </c>
      <c r="E321" s="3">
        <v>2001605</v>
      </c>
      <c r="F321" s="3" t="s">
        <v>342</v>
      </c>
      <c r="G321" s="3" t="s">
        <v>80</v>
      </c>
      <c r="H321" s="3" t="s">
        <v>595</v>
      </c>
      <c r="I321" s="3" t="s">
        <v>475</v>
      </c>
      <c r="J321" s="11"/>
      <c r="K321" s="26" t="s">
        <v>98</v>
      </c>
      <c r="L321" s="3" t="s">
        <v>24</v>
      </c>
      <c r="M321" s="3">
        <v>5</v>
      </c>
      <c r="N321" s="3" t="s">
        <v>25</v>
      </c>
      <c r="O321" s="53">
        <v>100</v>
      </c>
      <c r="P321" s="55">
        <f t="shared" si="4"/>
        <v>500</v>
      </c>
      <c r="Q321" s="3" t="s">
        <v>120</v>
      </c>
      <c r="R321" s="11" t="s">
        <v>96</v>
      </c>
      <c r="S321" s="3" t="s">
        <v>482</v>
      </c>
    </row>
    <row r="322" spans="1:19" s="24" customFormat="1" ht="31.5" x14ac:dyDescent="0.25">
      <c r="A322" s="2">
        <v>319</v>
      </c>
      <c r="B322" s="3" t="s">
        <v>81</v>
      </c>
      <c r="C322" s="3" t="s">
        <v>78</v>
      </c>
      <c r="D322" s="3" t="s">
        <v>478</v>
      </c>
      <c r="E322" s="3">
        <v>5100064</v>
      </c>
      <c r="F322" s="3" t="s">
        <v>343</v>
      </c>
      <c r="G322" s="3" t="s">
        <v>80</v>
      </c>
      <c r="H322" s="3" t="s">
        <v>479</v>
      </c>
      <c r="I322" s="3" t="s">
        <v>475</v>
      </c>
      <c r="J322" s="11"/>
      <c r="K322" s="26" t="s">
        <v>98</v>
      </c>
      <c r="L322" s="3" t="s">
        <v>24</v>
      </c>
      <c r="M322" s="3">
        <v>7</v>
      </c>
      <c r="N322" s="3" t="s">
        <v>25</v>
      </c>
      <c r="O322" s="53">
        <v>200</v>
      </c>
      <c r="P322" s="55">
        <f t="shared" si="4"/>
        <v>1400</v>
      </c>
      <c r="Q322" s="3" t="s">
        <v>120</v>
      </c>
      <c r="R322" s="11" t="s">
        <v>96</v>
      </c>
      <c r="S322" s="3" t="s">
        <v>480</v>
      </c>
    </row>
    <row r="323" spans="1:19" s="24" customFormat="1" ht="31.5" x14ac:dyDescent="0.25">
      <c r="A323" s="59">
        <v>320</v>
      </c>
      <c r="B323" s="3" t="s">
        <v>81</v>
      </c>
      <c r="C323" s="3" t="s">
        <v>78</v>
      </c>
      <c r="D323" s="3" t="s">
        <v>478</v>
      </c>
      <c r="E323" s="3">
        <v>2000177</v>
      </c>
      <c r="F323" s="3" t="s">
        <v>344</v>
      </c>
      <c r="G323" s="3" t="s">
        <v>80</v>
      </c>
      <c r="H323" s="3" t="s">
        <v>595</v>
      </c>
      <c r="I323" s="3" t="s">
        <v>475</v>
      </c>
      <c r="J323" s="11"/>
      <c r="K323" s="26" t="s">
        <v>98</v>
      </c>
      <c r="L323" s="3" t="s">
        <v>24</v>
      </c>
      <c r="M323" s="3">
        <v>5</v>
      </c>
      <c r="N323" s="3" t="s">
        <v>25</v>
      </c>
      <c r="O323" s="53">
        <v>1200</v>
      </c>
      <c r="P323" s="55">
        <f t="shared" si="4"/>
        <v>6000</v>
      </c>
      <c r="Q323" s="3" t="s">
        <v>120</v>
      </c>
      <c r="R323" s="11" t="s">
        <v>96</v>
      </c>
      <c r="S323" s="3" t="s">
        <v>482</v>
      </c>
    </row>
    <row r="324" spans="1:19" s="24" customFormat="1" ht="31.5" x14ac:dyDescent="0.25">
      <c r="A324" s="59">
        <v>321</v>
      </c>
      <c r="B324" s="3" t="s">
        <v>81</v>
      </c>
      <c r="C324" s="3" t="s">
        <v>78</v>
      </c>
      <c r="D324" s="3" t="s">
        <v>478</v>
      </c>
      <c r="E324" s="3">
        <v>5100066</v>
      </c>
      <c r="F324" s="3" t="s">
        <v>345</v>
      </c>
      <c r="G324" s="3" t="s">
        <v>80</v>
      </c>
      <c r="H324" s="3" t="s">
        <v>595</v>
      </c>
      <c r="I324" s="3" t="s">
        <v>475</v>
      </c>
      <c r="J324" s="11"/>
      <c r="K324" s="26" t="s">
        <v>98</v>
      </c>
      <c r="L324" s="3" t="s">
        <v>24</v>
      </c>
      <c r="M324" s="3">
        <v>5</v>
      </c>
      <c r="N324" s="3" t="s">
        <v>25</v>
      </c>
      <c r="O324" s="53">
        <v>150</v>
      </c>
      <c r="P324" s="55">
        <f t="shared" si="4"/>
        <v>750</v>
      </c>
      <c r="Q324" s="3" t="s">
        <v>120</v>
      </c>
      <c r="R324" s="11" t="s">
        <v>96</v>
      </c>
      <c r="S324" s="3" t="s">
        <v>480</v>
      </c>
    </row>
    <row r="325" spans="1:19" s="24" customFormat="1" ht="31.5" x14ac:dyDescent="0.25">
      <c r="A325" s="2">
        <v>322</v>
      </c>
      <c r="B325" s="3" t="s">
        <v>81</v>
      </c>
      <c r="C325" s="3" t="s">
        <v>78</v>
      </c>
      <c r="D325" s="3" t="s">
        <v>478</v>
      </c>
      <c r="E325" s="3" t="s">
        <v>134</v>
      </c>
      <c r="F325" s="3" t="s">
        <v>346</v>
      </c>
      <c r="G325" s="3" t="s">
        <v>80</v>
      </c>
      <c r="H325" s="3" t="s">
        <v>479</v>
      </c>
      <c r="I325" s="3" t="s">
        <v>475</v>
      </c>
      <c r="J325" s="11"/>
      <c r="K325" s="26" t="s">
        <v>98</v>
      </c>
      <c r="L325" s="3" t="s">
        <v>24</v>
      </c>
      <c r="M325" s="3">
        <v>10</v>
      </c>
      <c r="N325" s="3" t="s">
        <v>25</v>
      </c>
      <c r="O325" s="53">
        <v>40</v>
      </c>
      <c r="P325" s="55">
        <f t="shared" si="4"/>
        <v>400</v>
      </c>
      <c r="Q325" s="3" t="s">
        <v>120</v>
      </c>
      <c r="R325" s="11" t="s">
        <v>96</v>
      </c>
      <c r="S325" s="3" t="s">
        <v>482</v>
      </c>
    </row>
    <row r="326" spans="1:19" s="24" customFormat="1" ht="31.5" x14ac:dyDescent="0.25">
      <c r="A326" s="2">
        <v>323</v>
      </c>
      <c r="B326" s="3" t="s">
        <v>81</v>
      </c>
      <c r="C326" s="3" t="s">
        <v>78</v>
      </c>
      <c r="D326" s="3" t="s">
        <v>478</v>
      </c>
      <c r="E326" s="3" t="s">
        <v>134</v>
      </c>
      <c r="F326" s="3" t="s">
        <v>347</v>
      </c>
      <c r="G326" s="3" t="s">
        <v>80</v>
      </c>
      <c r="H326" s="3" t="s">
        <v>479</v>
      </c>
      <c r="I326" s="3" t="s">
        <v>475</v>
      </c>
      <c r="J326" s="11"/>
      <c r="K326" s="26" t="s">
        <v>98</v>
      </c>
      <c r="L326" s="3" t="s">
        <v>24</v>
      </c>
      <c r="M326" s="3">
        <v>10</v>
      </c>
      <c r="N326" s="3" t="s">
        <v>25</v>
      </c>
      <c r="O326" s="53">
        <v>40</v>
      </c>
      <c r="P326" s="55">
        <f t="shared" si="4"/>
        <v>400</v>
      </c>
      <c r="Q326" s="3" t="s">
        <v>120</v>
      </c>
      <c r="R326" s="11" t="s">
        <v>96</v>
      </c>
      <c r="S326" s="3" t="s">
        <v>482</v>
      </c>
    </row>
    <row r="327" spans="1:19" s="24" customFormat="1" ht="31.5" x14ac:dyDescent="0.25">
      <c r="A327" s="2">
        <v>324</v>
      </c>
      <c r="B327" s="3" t="s">
        <v>81</v>
      </c>
      <c r="C327" s="3" t="s">
        <v>78</v>
      </c>
      <c r="D327" s="3" t="s">
        <v>478</v>
      </c>
      <c r="E327" s="3" t="s">
        <v>134</v>
      </c>
      <c r="F327" s="3" t="s">
        <v>348</v>
      </c>
      <c r="G327" s="3" t="s">
        <v>80</v>
      </c>
      <c r="H327" s="3" t="s">
        <v>479</v>
      </c>
      <c r="I327" s="3" t="s">
        <v>475</v>
      </c>
      <c r="J327" s="11"/>
      <c r="K327" s="26" t="s">
        <v>98</v>
      </c>
      <c r="L327" s="3" t="s">
        <v>24</v>
      </c>
      <c r="M327" s="3">
        <v>10</v>
      </c>
      <c r="N327" s="3" t="s">
        <v>25</v>
      </c>
      <c r="O327" s="53">
        <v>30</v>
      </c>
      <c r="P327" s="55">
        <f t="shared" si="4"/>
        <v>300</v>
      </c>
      <c r="Q327" s="3" t="s">
        <v>120</v>
      </c>
      <c r="R327" s="11" t="s">
        <v>96</v>
      </c>
      <c r="S327" s="3" t="s">
        <v>482</v>
      </c>
    </row>
    <row r="328" spans="1:19" s="24" customFormat="1" ht="31.5" x14ac:dyDescent="0.25">
      <c r="A328" s="59">
        <v>325</v>
      </c>
      <c r="B328" s="3" t="s">
        <v>81</v>
      </c>
      <c r="C328" s="3" t="s">
        <v>78</v>
      </c>
      <c r="D328" s="3" t="s">
        <v>478</v>
      </c>
      <c r="E328" s="3" t="s">
        <v>134</v>
      </c>
      <c r="F328" s="3" t="s">
        <v>349</v>
      </c>
      <c r="G328" s="3" t="s">
        <v>80</v>
      </c>
      <c r="H328" s="3" t="s">
        <v>479</v>
      </c>
      <c r="I328" s="3" t="s">
        <v>475</v>
      </c>
      <c r="J328" s="11"/>
      <c r="K328" s="26" t="s">
        <v>98</v>
      </c>
      <c r="L328" s="3" t="s">
        <v>24</v>
      </c>
      <c r="M328" s="3">
        <v>5</v>
      </c>
      <c r="N328" s="3" t="s">
        <v>25</v>
      </c>
      <c r="O328" s="53">
        <v>30</v>
      </c>
      <c r="P328" s="55">
        <f t="shared" si="4"/>
        <v>150</v>
      </c>
      <c r="Q328" s="3" t="s">
        <v>120</v>
      </c>
      <c r="R328" s="11" t="s">
        <v>96</v>
      </c>
      <c r="S328" s="3" t="s">
        <v>482</v>
      </c>
    </row>
    <row r="329" spans="1:19" s="24" customFormat="1" ht="31.5" x14ac:dyDescent="0.25">
      <c r="A329" s="59">
        <v>326</v>
      </c>
      <c r="B329" s="3" t="s">
        <v>81</v>
      </c>
      <c r="C329" s="3" t="s">
        <v>78</v>
      </c>
      <c r="D329" s="3" t="s">
        <v>478</v>
      </c>
      <c r="E329" s="3" t="s">
        <v>134</v>
      </c>
      <c r="F329" s="3" t="s">
        <v>350</v>
      </c>
      <c r="G329" s="3" t="s">
        <v>80</v>
      </c>
      <c r="H329" s="3" t="s">
        <v>479</v>
      </c>
      <c r="I329" s="3" t="s">
        <v>475</v>
      </c>
      <c r="J329" s="11"/>
      <c r="K329" s="26" t="s">
        <v>98</v>
      </c>
      <c r="L329" s="3" t="s">
        <v>24</v>
      </c>
      <c r="M329" s="3">
        <v>5</v>
      </c>
      <c r="N329" s="3" t="s">
        <v>25</v>
      </c>
      <c r="O329" s="53">
        <v>20</v>
      </c>
      <c r="P329" s="55">
        <f t="shared" si="4"/>
        <v>100</v>
      </c>
      <c r="Q329" s="3" t="s">
        <v>120</v>
      </c>
      <c r="R329" s="11" t="s">
        <v>96</v>
      </c>
      <c r="S329" s="3" t="s">
        <v>482</v>
      </c>
    </row>
    <row r="330" spans="1:19" s="24" customFormat="1" ht="31.5" x14ac:dyDescent="0.25">
      <c r="A330" s="2">
        <v>327</v>
      </c>
      <c r="B330" s="3" t="s">
        <v>81</v>
      </c>
      <c r="C330" s="3" t="s">
        <v>78</v>
      </c>
      <c r="D330" s="3" t="s">
        <v>478</v>
      </c>
      <c r="E330" s="3" t="s">
        <v>134</v>
      </c>
      <c r="F330" s="3" t="s">
        <v>351</v>
      </c>
      <c r="G330" s="3" t="s">
        <v>80</v>
      </c>
      <c r="H330" s="3" t="s">
        <v>479</v>
      </c>
      <c r="I330" s="3" t="s">
        <v>475</v>
      </c>
      <c r="J330" s="11"/>
      <c r="K330" s="26" t="s">
        <v>98</v>
      </c>
      <c r="L330" s="3" t="s">
        <v>24</v>
      </c>
      <c r="M330" s="3">
        <v>10</v>
      </c>
      <c r="N330" s="3" t="s">
        <v>25</v>
      </c>
      <c r="O330" s="53">
        <v>15</v>
      </c>
      <c r="P330" s="55">
        <f t="shared" si="4"/>
        <v>150</v>
      </c>
      <c r="Q330" s="3" t="s">
        <v>120</v>
      </c>
      <c r="R330" s="11" t="s">
        <v>96</v>
      </c>
      <c r="S330" s="3" t="s">
        <v>482</v>
      </c>
    </row>
    <row r="331" spans="1:19" s="24" customFormat="1" ht="31.5" x14ac:dyDescent="0.25">
      <c r="A331" s="2">
        <v>328</v>
      </c>
      <c r="B331" s="3" t="s">
        <v>81</v>
      </c>
      <c r="C331" s="3" t="s">
        <v>78</v>
      </c>
      <c r="D331" s="3" t="s">
        <v>478</v>
      </c>
      <c r="E331" s="3" t="s">
        <v>134</v>
      </c>
      <c r="F331" s="3" t="s">
        <v>352</v>
      </c>
      <c r="G331" s="3" t="s">
        <v>80</v>
      </c>
      <c r="H331" s="3" t="s">
        <v>479</v>
      </c>
      <c r="I331" s="3" t="s">
        <v>475</v>
      </c>
      <c r="J331" s="11"/>
      <c r="K331" s="26" t="s">
        <v>98</v>
      </c>
      <c r="L331" s="3" t="s">
        <v>24</v>
      </c>
      <c r="M331" s="3">
        <v>10</v>
      </c>
      <c r="N331" s="3" t="s">
        <v>25</v>
      </c>
      <c r="O331" s="53">
        <v>10</v>
      </c>
      <c r="P331" s="55">
        <f t="shared" si="4"/>
        <v>100</v>
      </c>
      <c r="Q331" s="3" t="s">
        <v>120</v>
      </c>
      <c r="R331" s="11" t="s">
        <v>96</v>
      </c>
      <c r="S331" s="3" t="s">
        <v>482</v>
      </c>
    </row>
    <row r="332" spans="1:19" s="24" customFormat="1" ht="56.45" customHeight="1" x14ac:dyDescent="0.25">
      <c r="A332" s="2">
        <v>329</v>
      </c>
      <c r="B332" s="3" t="s">
        <v>596</v>
      </c>
      <c r="C332" s="3" t="s">
        <v>597</v>
      </c>
      <c r="D332" s="3" t="s">
        <v>360</v>
      </c>
      <c r="E332" s="3">
        <v>200500</v>
      </c>
      <c r="F332" s="3" t="s">
        <v>752</v>
      </c>
      <c r="G332" s="3" t="s">
        <v>21</v>
      </c>
      <c r="H332" s="3" t="s">
        <v>22</v>
      </c>
      <c r="I332" s="3" t="s">
        <v>475</v>
      </c>
      <c r="J332" s="11"/>
      <c r="K332" s="26" t="s">
        <v>100</v>
      </c>
      <c r="L332" s="3" t="s">
        <v>24</v>
      </c>
      <c r="M332" s="3">
        <v>500</v>
      </c>
      <c r="N332" s="3" t="s">
        <v>25</v>
      </c>
      <c r="O332" s="53">
        <v>8.5500000000000007</v>
      </c>
      <c r="P332" s="55">
        <f t="shared" si="4"/>
        <v>4275</v>
      </c>
      <c r="Q332" s="3" t="s">
        <v>120</v>
      </c>
      <c r="R332" s="11" t="s">
        <v>26</v>
      </c>
      <c r="S332" s="3" t="s">
        <v>480</v>
      </c>
    </row>
    <row r="333" spans="1:19" s="24" customFormat="1" ht="56.45" customHeight="1" x14ac:dyDescent="0.25">
      <c r="A333" s="59">
        <v>330</v>
      </c>
      <c r="B333" s="3"/>
      <c r="C333" s="3"/>
      <c r="D333" s="3"/>
      <c r="E333" s="3"/>
      <c r="F333" s="3" t="s">
        <v>624</v>
      </c>
      <c r="G333" s="3" t="s">
        <v>846</v>
      </c>
      <c r="H333" s="3" t="s">
        <v>847</v>
      </c>
      <c r="I333" s="3"/>
      <c r="J333" s="11"/>
      <c r="K333" s="26" t="s">
        <v>100</v>
      </c>
      <c r="L333" s="3" t="s">
        <v>620</v>
      </c>
      <c r="M333" s="3">
        <v>1</v>
      </c>
      <c r="N333" s="3" t="s">
        <v>119</v>
      </c>
      <c r="O333" s="53">
        <v>120000</v>
      </c>
      <c r="P333" s="55">
        <f t="shared" si="4"/>
        <v>120000</v>
      </c>
      <c r="Q333" s="3" t="s">
        <v>120</v>
      </c>
      <c r="R333" s="11" t="s">
        <v>96</v>
      </c>
      <c r="S333" s="3" t="s">
        <v>621</v>
      </c>
    </row>
    <row r="334" spans="1:19" s="24" customFormat="1" ht="57.6" customHeight="1" x14ac:dyDescent="0.25">
      <c r="A334" s="59">
        <v>331</v>
      </c>
      <c r="B334" s="3" t="s">
        <v>596</v>
      </c>
      <c r="C334" s="3" t="s">
        <v>597</v>
      </c>
      <c r="D334" s="3" t="s">
        <v>360</v>
      </c>
      <c r="E334" s="3">
        <v>200333</v>
      </c>
      <c r="F334" s="3" t="s">
        <v>753</v>
      </c>
      <c r="G334" s="3" t="s">
        <v>21</v>
      </c>
      <c r="H334" s="3" t="s">
        <v>22</v>
      </c>
      <c r="I334" s="3" t="s">
        <v>475</v>
      </c>
      <c r="J334" s="11"/>
      <c r="K334" s="26" t="s">
        <v>100</v>
      </c>
      <c r="L334" s="3" t="s">
        <v>24</v>
      </c>
      <c r="M334" s="3">
        <v>460</v>
      </c>
      <c r="N334" s="3" t="s">
        <v>90</v>
      </c>
      <c r="O334" s="53">
        <v>8.5500000000000007</v>
      </c>
      <c r="P334" s="55">
        <f t="shared" si="4"/>
        <v>3933.0000000000005</v>
      </c>
      <c r="Q334" s="3" t="s">
        <v>120</v>
      </c>
      <c r="R334" s="11" t="s">
        <v>26</v>
      </c>
      <c r="S334" s="3" t="s">
        <v>480</v>
      </c>
    </row>
    <row r="335" spans="1:19" s="24" customFormat="1" ht="63" customHeight="1" x14ac:dyDescent="0.25">
      <c r="A335" s="2">
        <v>332</v>
      </c>
      <c r="B335" s="3" t="s">
        <v>596</v>
      </c>
      <c r="C335" s="3" t="s">
        <v>597</v>
      </c>
      <c r="D335" s="3" t="s">
        <v>360</v>
      </c>
      <c r="E335" s="3">
        <v>200570</v>
      </c>
      <c r="F335" s="3" t="s">
        <v>754</v>
      </c>
      <c r="G335" s="3" t="s">
        <v>21</v>
      </c>
      <c r="H335" s="3" t="s">
        <v>22</v>
      </c>
      <c r="I335" s="3" t="s">
        <v>475</v>
      </c>
      <c r="J335" s="11"/>
      <c r="K335" s="26" t="s">
        <v>100</v>
      </c>
      <c r="L335" s="3" t="s">
        <v>24</v>
      </c>
      <c r="M335" s="3">
        <v>30</v>
      </c>
      <c r="N335" s="3" t="s">
        <v>47</v>
      </c>
      <c r="O335" s="53">
        <v>8.99</v>
      </c>
      <c r="P335" s="55">
        <f t="shared" ref="P335:P401" si="5">O335*M335</f>
        <v>269.7</v>
      </c>
      <c r="Q335" s="3" t="s">
        <v>120</v>
      </c>
      <c r="R335" s="11" t="s">
        <v>26</v>
      </c>
      <c r="S335" s="3" t="s">
        <v>480</v>
      </c>
    </row>
    <row r="336" spans="1:19" s="24" customFormat="1" ht="31.5" x14ac:dyDescent="0.25">
      <c r="A336" s="2">
        <v>333</v>
      </c>
      <c r="B336" s="3" t="s">
        <v>596</v>
      </c>
      <c r="C336" s="3" t="s">
        <v>597</v>
      </c>
      <c r="D336" s="3" t="s">
        <v>360</v>
      </c>
      <c r="E336" s="3">
        <v>200464</v>
      </c>
      <c r="F336" s="3" t="s">
        <v>755</v>
      </c>
      <c r="G336" s="3" t="s">
        <v>21</v>
      </c>
      <c r="H336" s="3" t="s">
        <v>598</v>
      </c>
      <c r="I336" s="3" t="s">
        <v>475</v>
      </c>
      <c r="J336" s="11"/>
      <c r="K336" s="26" t="s">
        <v>100</v>
      </c>
      <c r="L336" s="3" t="s">
        <v>24</v>
      </c>
      <c r="M336" s="3">
        <v>530</v>
      </c>
      <c r="N336" s="3" t="s">
        <v>35</v>
      </c>
      <c r="O336" s="53">
        <v>5.89</v>
      </c>
      <c r="P336" s="55">
        <f t="shared" si="5"/>
        <v>3121.7</v>
      </c>
      <c r="Q336" s="3" t="s">
        <v>120</v>
      </c>
      <c r="R336" s="11" t="s">
        <v>26</v>
      </c>
      <c r="S336" s="3" t="s">
        <v>480</v>
      </c>
    </row>
    <row r="337" spans="1:19" s="24" customFormat="1" ht="31.5" x14ac:dyDescent="0.25">
      <c r="A337" s="2">
        <v>334</v>
      </c>
      <c r="B337" s="3" t="s">
        <v>596</v>
      </c>
      <c r="C337" s="3" t="s">
        <v>597</v>
      </c>
      <c r="D337" s="3" t="s">
        <v>360</v>
      </c>
      <c r="E337" s="3">
        <v>200569</v>
      </c>
      <c r="F337" s="3" t="s">
        <v>756</v>
      </c>
      <c r="G337" s="3" t="s">
        <v>21</v>
      </c>
      <c r="H337" s="3" t="s">
        <v>598</v>
      </c>
      <c r="I337" s="3" t="s">
        <v>475</v>
      </c>
      <c r="J337" s="11"/>
      <c r="K337" s="26" t="s">
        <v>100</v>
      </c>
      <c r="L337" s="3" t="s">
        <v>24</v>
      </c>
      <c r="M337" s="3">
        <v>450</v>
      </c>
      <c r="N337" s="3" t="s">
        <v>35</v>
      </c>
      <c r="O337" s="53">
        <v>7.39</v>
      </c>
      <c r="P337" s="55">
        <f t="shared" si="5"/>
        <v>3325.5</v>
      </c>
      <c r="Q337" s="3" t="s">
        <v>120</v>
      </c>
      <c r="R337" s="11" t="s">
        <v>26</v>
      </c>
      <c r="S337" s="3" t="s">
        <v>480</v>
      </c>
    </row>
    <row r="338" spans="1:19" s="24" customFormat="1" ht="31.5" x14ac:dyDescent="0.25">
      <c r="A338" s="59">
        <v>335</v>
      </c>
      <c r="B338" s="3" t="s">
        <v>596</v>
      </c>
      <c r="C338" s="3" t="s">
        <v>597</v>
      </c>
      <c r="D338" s="3" t="s">
        <v>360</v>
      </c>
      <c r="E338" s="3">
        <v>200494</v>
      </c>
      <c r="F338" s="3" t="s">
        <v>757</v>
      </c>
      <c r="G338" s="3" t="s">
        <v>21</v>
      </c>
      <c r="H338" s="3" t="s">
        <v>598</v>
      </c>
      <c r="I338" s="3" t="s">
        <v>475</v>
      </c>
      <c r="J338" s="11"/>
      <c r="K338" s="26" t="s">
        <v>100</v>
      </c>
      <c r="L338" s="3" t="s">
        <v>24</v>
      </c>
      <c r="M338" s="3">
        <v>525</v>
      </c>
      <c r="N338" s="3" t="s">
        <v>35</v>
      </c>
      <c r="O338" s="53">
        <v>5.89</v>
      </c>
      <c r="P338" s="55">
        <f t="shared" si="5"/>
        <v>3092.25</v>
      </c>
      <c r="Q338" s="3" t="s">
        <v>120</v>
      </c>
      <c r="R338" s="11" t="s">
        <v>26</v>
      </c>
      <c r="S338" s="3" t="s">
        <v>480</v>
      </c>
    </row>
    <row r="339" spans="1:19" s="24" customFormat="1" ht="31.5" x14ac:dyDescent="0.25">
      <c r="A339" s="59">
        <v>336</v>
      </c>
      <c r="B339" s="3" t="s">
        <v>596</v>
      </c>
      <c r="C339" s="3" t="s">
        <v>597</v>
      </c>
      <c r="D339" s="3" t="s">
        <v>360</v>
      </c>
      <c r="E339" s="3">
        <v>200496</v>
      </c>
      <c r="F339" s="3" t="s">
        <v>758</v>
      </c>
      <c r="G339" s="3" t="s">
        <v>21</v>
      </c>
      <c r="H339" s="3" t="s">
        <v>22</v>
      </c>
      <c r="I339" s="3" t="s">
        <v>475</v>
      </c>
      <c r="J339" s="11"/>
      <c r="K339" s="26" t="s">
        <v>100</v>
      </c>
      <c r="L339" s="3" t="s">
        <v>24</v>
      </c>
      <c r="M339" s="3">
        <v>420</v>
      </c>
      <c r="N339" s="3" t="s">
        <v>608</v>
      </c>
      <c r="O339" s="53">
        <v>19.899999999999999</v>
      </c>
      <c r="P339" s="55">
        <f t="shared" si="5"/>
        <v>8358</v>
      </c>
      <c r="Q339" s="3" t="s">
        <v>120</v>
      </c>
      <c r="R339" s="11" t="s">
        <v>26</v>
      </c>
      <c r="S339" s="3" t="s">
        <v>480</v>
      </c>
    </row>
    <row r="340" spans="1:19" s="24" customFormat="1" ht="31.5" x14ac:dyDescent="0.25">
      <c r="A340" s="2">
        <v>337</v>
      </c>
      <c r="B340" s="3" t="s">
        <v>596</v>
      </c>
      <c r="C340" s="3" t="s">
        <v>597</v>
      </c>
      <c r="D340" s="3" t="s">
        <v>360</v>
      </c>
      <c r="E340" s="3">
        <v>200568</v>
      </c>
      <c r="F340" s="3" t="s">
        <v>759</v>
      </c>
      <c r="G340" s="3" t="s">
        <v>21</v>
      </c>
      <c r="H340" s="3" t="s">
        <v>22</v>
      </c>
      <c r="I340" s="3" t="s">
        <v>475</v>
      </c>
      <c r="J340" s="11"/>
      <c r="K340" s="26" t="s">
        <v>100</v>
      </c>
      <c r="L340" s="3" t="s">
        <v>24</v>
      </c>
      <c r="M340" s="3">
        <v>40</v>
      </c>
      <c r="N340" s="3" t="s">
        <v>609</v>
      </c>
      <c r="O340" s="53">
        <v>3.7</v>
      </c>
      <c r="P340" s="55">
        <f t="shared" si="5"/>
        <v>148</v>
      </c>
      <c r="Q340" s="3" t="s">
        <v>120</v>
      </c>
      <c r="R340" s="11" t="s">
        <v>26</v>
      </c>
      <c r="S340" s="3" t="s">
        <v>480</v>
      </c>
    </row>
    <row r="341" spans="1:19" s="24" customFormat="1" ht="31.5" x14ac:dyDescent="0.25">
      <c r="A341" s="2">
        <v>338</v>
      </c>
      <c r="B341" s="3" t="s">
        <v>596</v>
      </c>
      <c r="C341" s="3" t="s">
        <v>597</v>
      </c>
      <c r="D341" s="3" t="s">
        <v>360</v>
      </c>
      <c r="E341" s="3">
        <v>200412</v>
      </c>
      <c r="F341" s="3" t="s">
        <v>760</v>
      </c>
      <c r="G341" s="3" t="s">
        <v>21</v>
      </c>
      <c r="H341" s="3" t="s">
        <v>22</v>
      </c>
      <c r="I341" s="3" t="s">
        <v>475</v>
      </c>
      <c r="J341" s="11"/>
      <c r="K341" s="26" t="s">
        <v>100</v>
      </c>
      <c r="L341" s="3" t="s">
        <v>24</v>
      </c>
      <c r="M341" s="3">
        <v>50</v>
      </c>
      <c r="N341" s="3" t="s">
        <v>609</v>
      </c>
      <c r="O341" s="53">
        <v>3.9</v>
      </c>
      <c r="P341" s="55">
        <f t="shared" si="5"/>
        <v>195</v>
      </c>
      <c r="Q341" s="3" t="s">
        <v>120</v>
      </c>
      <c r="R341" s="11" t="s">
        <v>26</v>
      </c>
      <c r="S341" s="3" t="s">
        <v>480</v>
      </c>
    </row>
    <row r="342" spans="1:19" s="24" customFormat="1" ht="31.5" x14ac:dyDescent="0.25">
      <c r="A342" s="2">
        <v>339</v>
      </c>
      <c r="B342" s="3" t="s">
        <v>596</v>
      </c>
      <c r="C342" s="3" t="s">
        <v>597</v>
      </c>
      <c r="D342" s="3" t="s">
        <v>360</v>
      </c>
      <c r="E342" s="3">
        <v>200022</v>
      </c>
      <c r="F342" s="3" t="s">
        <v>761</v>
      </c>
      <c r="G342" s="3" t="s">
        <v>21</v>
      </c>
      <c r="H342" s="3" t="s">
        <v>22</v>
      </c>
      <c r="I342" s="3" t="s">
        <v>475</v>
      </c>
      <c r="J342" s="11"/>
      <c r="K342" s="26" t="s">
        <v>100</v>
      </c>
      <c r="L342" s="3" t="s">
        <v>24</v>
      </c>
      <c r="M342" s="3">
        <v>230</v>
      </c>
      <c r="N342" s="3" t="s">
        <v>610</v>
      </c>
      <c r="O342" s="53">
        <v>7.7</v>
      </c>
      <c r="P342" s="55">
        <f t="shared" si="5"/>
        <v>1771</v>
      </c>
      <c r="Q342" s="3" t="s">
        <v>120</v>
      </c>
      <c r="R342" s="11" t="s">
        <v>26</v>
      </c>
      <c r="S342" s="3" t="s">
        <v>480</v>
      </c>
    </row>
    <row r="343" spans="1:19" s="24" customFormat="1" ht="31.5" x14ac:dyDescent="0.25">
      <c r="A343" s="59">
        <v>340</v>
      </c>
      <c r="B343" s="3" t="s">
        <v>596</v>
      </c>
      <c r="C343" s="3" t="s">
        <v>597</v>
      </c>
      <c r="D343" s="3" t="s">
        <v>360</v>
      </c>
      <c r="E343" s="3">
        <v>200490</v>
      </c>
      <c r="F343" s="3" t="s">
        <v>762</v>
      </c>
      <c r="G343" s="3" t="s">
        <v>21</v>
      </c>
      <c r="H343" s="3" t="s">
        <v>22</v>
      </c>
      <c r="I343" s="3" t="s">
        <v>475</v>
      </c>
      <c r="J343" s="11"/>
      <c r="K343" s="26" t="s">
        <v>100</v>
      </c>
      <c r="L343" s="3" t="s">
        <v>24</v>
      </c>
      <c r="M343" s="3">
        <v>580</v>
      </c>
      <c r="N343" s="3" t="s">
        <v>611</v>
      </c>
      <c r="O343" s="53">
        <v>13.99</v>
      </c>
      <c r="P343" s="55">
        <f t="shared" si="5"/>
        <v>8114.2</v>
      </c>
      <c r="Q343" s="3" t="s">
        <v>120</v>
      </c>
      <c r="R343" s="11" t="s">
        <v>26</v>
      </c>
      <c r="S343" s="3" t="s">
        <v>480</v>
      </c>
    </row>
    <row r="344" spans="1:19" s="24" customFormat="1" ht="31.5" x14ac:dyDescent="0.25">
      <c r="A344" s="59">
        <v>341</v>
      </c>
      <c r="B344" s="3" t="s">
        <v>596</v>
      </c>
      <c r="C344" s="3" t="s">
        <v>597</v>
      </c>
      <c r="D344" s="3" t="s">
        <v>599</v>
      </c>
      <c r="E344" s="3">
        <v>200417</v>
      </c>
      <c r="F344" s="3" t="s">
        <v>763</v>
      </c>
      <c r="G344" s="3" t="s">
        <v>21</v>
      </c>
      <c r="H344" s="3" t="s">
        <v>22</v>
      </c>
      <c r="I344" s="3" t="s">
        <v>475</v>
      </c>
      <c r="J344" s="11"/>
      <c r="K344" s="26" t="s">
        <v>100</v>
      </c>
      <c r="L344" s="3" t="s">
        <v>24</v>
      </c>
      <c r="M344" s="3">
        <v>500</v>
      </c>
      <c r="N344" s="3" t="s">
        <v>47</v>
      </c>
      <c r="O344" s="53">
        <v>33</v>
      </c>
      <c r="P344" s="55">
        <f t="shared" si="5"/>
        <v>16500</v>
      </c>
      <c r="Q344" s="3" t="s">
        <v>120</v>
      </c>
      <c r="R344" s="11" t="s">
        <v>26</v>
      </c>
      <c r="S344" s="3" t="s">
        <v>480</v>
      </c>
    </row>
    <row r="345" spans="1:19" s="24" customFormat="1" ht="47.25" x14ac:dyDescent="0.25">
      <c r="A345" s="2">
        <v>342</v>
      </c>
      <c r="B345" s="3" t="s">
        <v>596</v>
      </c>
      <c r="C345" s="3" t="s">
        <v>597</v>
      </c>
      <c r="D345" s="3" t="s">
        <v>599</v>
      </c>
      <c r="E345" s="3">
        <v>200414</v>
      </c>
      <c r="F345" s="3" t="s">
        <v>764</v>
      </c>
      <c r="G345" s="3" t="s">
        <v>21</v>
      </c>
      <c r="H345" s="3" t="s">
        <v>22</v>
      </c>
      <c r="I345" s="3" t="s">
        <v>475</v>
      </c>
      <c r="J345" s="11"/>
      <c r="K345" s="26" t="s">
        <v>100</v>
      </c>
      <c r="L345" s="3" t="s">
        <v>24</v>
      </c>
      <c r="M345" s="3">
        <v>300</v>
      </c>
      <c r="N345" s="3" t="s">
        <v>354</v>
      </c>
      <c r="O345" s="53">
        <v>9</v>
      </c>
      <c r="P345" s="55">
        <f t="shared" si="5"/>
        <v>2700</v>
      </c>
      <c r="Q345" s="3" t="s">
        <v>120</v>
      </c>
      <c r="R345" s="11" t="s">
        <v>26</v>
      </c>
      <c r="S345" s="3" t="s">
        <v>480</v>
      </c>
    </row>
    <row r="346" spans="1:19" s="24" customFormat="1" ht="31.5" x14ac:dyDescent="0.25">
      <c r="A346" s="2">
        <v>343</v>
      </c>
      <c r="B346" s="3" t="s">
        <v>596</v>
      </c>
      <c r="C346" s="3" t="s">
        <v>597</v>
      </c>
      <c r="D346" s="3" t="s">
        <v>599</v>
      </c>
      <c r="E346" s="3">
        <v>200413</v>
      </c>
      <c r="F346" s="3" t="s">
        <v>765</v>
      </c>
      <c r="G346" s="3" t="s">
        <v>21</v>
      </c>
      <c r="H346" s="3" t="s">
        <v>22</v>
      </c>
      <c r="I346" s="3" t="s">
        <v>475</v>
      </c>
      <c r="J346" s="11"/>
      <c r="K346" s="26" t="s">
        <v>100</v>
      </c>
      <c r="L346" s="3" t="s">
        <v>24</v>
      </c>
      <c r="M346" s="3">
        <v>500</v>
      </c>
      <c r="N346" s="3" t="s">
        <v>354</v>
      </c>
      <c r="O346" s="53">
        <v>11</v>
      </c>
      <c r="P346" s="55">
        <f t="shared" si="5"/>
        <v>5500</v>
      </c>
      <c r="Q346" s="3" t="s">
        <v>120</v>
      </c>
      <c r="R346" s="11" t="s">
        <v>26</v>
      </c>
      <c r="S346" s="3" t="s">
        <v>480</v>
      </c>
    </row>
    <row r="347" spans="1:19" s="24" customFormat="1" ht="47.25" x14ac:dyDescent="0.25">
      <c r="A347" s="2">
        <v>344</v>
      </c>
      <c r="B347" s="3" t="s">
        <v>18</v>
      </c>
      <c r="C347" s="3" t="s">
        <v>19</v>
      </c>
      <c r="D347" s="3" t="s">
        <v>360</v>
      </c>
      <c r="E347" s="3">
        <v>2001691</v>
      </c>
      <c r="F347" s="3" t="s">
        <v>600</v>
      </c>
      <c r="G347" s="3" t="s">
        <v>21</v>
      </c>
      <c r="H347" s="3" t="s">
        <v>766</v>
      </c>
      <c r="I347" s="3" t="s">
        <v>475</v>
      </c>
      <c r="J347" s="11"/>
      <c r="K347" s="26" t="s">
        <v>100</v>
      </c>
      <c r="L347" s="3" t="s">
        <v>24</v>
      </c>
      <c r="M347" s="3">
        <v>2</v>
      </c>
      <c r="N347" s="3" t="s">
        <v>25</v>
      </c>
      <c r="O347" s="53">
        <v>28.5</v>
      </c>
      <c r="P347" s="55">
        <f t="shared" si="5"/>
        <v>57</v>
      </c>
      <c r="Q347" s="3" t="s">
        <v>120</v>
      </c>
      <c r="R347" s="11" t="s">
        <v>37</v>
      </c>
      <c r="S347" s="3" t="s">
        <v>480</v>
      </c>
    </row>
    <row r="348" spans="1:19" s="24" customFormat="1" ht="31.5" x14ac:dyDescent="0.25">
      <c r="A348" s="59">
        <v>345</v>
      </c>
      <c r="B348" s="3" t="s">
        <v>819</v>
      </c>
      <c r="C348" s="3" t="s">
        <v>366</v>
      </c>
      <c r="D348" s="3" t="s">
        <v>601</v>
      </c>
      <c r="E348" s="3">
        <v>5700149</v>
      </c>
      <c r="F348" s="3" t="s">
        <v>602</v>
      </c>
      <c r="G348" s="3" t="s">
        <v>87</v>
      </c>
      <c r="H348" s="3" t="s">
        <v>767</v>
      </c>
      <c r="I348" s="3" t="s">
        <v>475</v>
      </c>
      <c r="J348" s="11"/>
      <c r="K348" s="26" t="s">
        <v>100</v>
      </c>
      <c r="L348" s="3" t="s">
        <v>24</v>
      </c>
      <c r="M348" s="3">
        <v>2</v>
      </c>
      <c r="N348" s="3" t="s">
        <v>25</v>
      </c>
      <c r="O348" s="53">
        <v>16.989999999999998</v>
      </c>
      <c r="P348" s="55">
        <f t="shared" si="5"/>
        <v>33.979999999999997</v>
      </c>
      <c r="Q348" s="3" t="s">
        <v>120</v>
      </c>
      <c r="R348" s="11" t="s">
        <v>37</v>
      </c>
      <c r="S348" s="3" t="s">
        <v>480</v>
      </c>
    </row>
    <row r="349" spans="1:19" s="24" customFormat="1" ht="31.5" x14ac:dyDescent="0.25">
      <c r="A349" s="59">
        <v>346</v>
      </c>
      <c r="B349" s="3" t="s">
        <v>596</v>
      </c>
      <c r="C349" s="3" t="s">
        <v>597</v>
      </c>
      <c r="D349" s="3" t="s">
        <v>360</v>
      </c>
      <c r="E349" s="3">
        <v>300276</v>
      </c>
      <c r="F349" s="3" t="s">
        <v>603</v>
      </c>
      <c r="G349" s="3" t="s">
        <v>34</v>
      </c>
      <c r="H349" s="3" t="s">
        <v>766</v>
      </c>
      <c r="I349" s="3" t="s">
        <v>475</v>
      </c>
      <c r="J349" s="11"/>
      <c r="K349" s="26" t="s">
        <v>100</v>
      </c>
      <c r="L349" s="3" t="s">
        <v>24</v>
      </c>
      <c r="M349" s="3">
        <v>8</v>
      </c>
      <c r="N349" s="3" t="s">
        <v>25</v>
      </c>
      <c r="O349" s="53">
        <v>9.9</v>
      </c>
      <c r="P349" s="55">
        <f t="shared" si="5"/>
        <v>79.2</v>
      </c>
      <c r="Q349" s="3" t="s">
        <v>120</v>
      </c>
      <c r="R349" s="11" t="s">
        <v>26</v>
      </c>
      <c r="S349" s="3" t="s">
        <v>480</v>
      </c>
    </row>
    <row r="350" spans="1:19" s="24" customFormat="1" ht="63" x14ac:dyDescent="0.25">
      <c r="A350" s="2">
        <v>347</v>
      </c>
      <c r="B350" s="3" t="s">
        <v>819</v>
      </c>
      <c r="C350" s="3" t="s">
        <v>85</v>
      </c>
      <c r="D350" s="3" t="s">
        <v>353</v>
      </c>
      <c r="E350" s="3">
        <v>500259</v>
      </c>
      <c r="F350" s="3" t="s">
        <v>770</v>
      </c>
      <c r="G350" s="3" t="s">
        <v>87</v>
      </c>
      <c r="H350" s="3" t="s">
        <v>767</v>
      </c>
      <c r="I350" s="3" t="s">
        <v>475</v>
      </c>
      <c r="J350" s="11"/>
      <c r="K350" s="26" t="s">
        <v>100</v>
      </c>
      <c r="L350" s="3" t="s">
        <v>24</v>
      </c>
      <c r="M350" s="3">
        <v>115</v>
      </c>
      <c r="N350" s="3" t="s">
        <v>354</v>
      </c>
      <c r="O350" s="53">
        <v>6.99</v>
      </c>
      <c r="P350" s="55">
        <f t="shared" si="5"/>
        <v>803.85</v>
      </c>
      <c r="Q350" s="3" t="s">
        <v>120</v>
      </c>
      <c r="R350" s="11" t="s">
        <v>26</v>
      </c>
      <c r="S350" s="3" t="s">
        <v>480</v>
      </c>
    </row>
    <row r="351" spans="1:19" s="24" customFormat="1" ht="63" x14ac:dyDescent="0.25">
      <c r="A351" s="2">
        <v>348</v>
      </c>
      <c r="B351" s="3" t="s">
        <v>819</v>
      </c>
      <c r="C351" s="3" t="s">
        <v>85</v>
      </c>
      <c r="D351" s="3" t="s">
        <v>353</v>
      </c>
      <c r="E351" s="3">
        <v>500224</v>
      </c>
      <c r="F351" s="3" t="s">
        <v>771</v>
      </c>
      <c r="G351" s="3" t="s">
        <v>87</v>
      </c>
      <c r="H351" s="3" t="s">
        <v>767</v>
      </c>
      <c r="I351" s="3" t="s">
        <v>475</v>
      </c>
      <c r="J351" s="11"/>
      <c r="K351" s="26" t="s">
        <v>100</v>
      </c>
      <c r="L351" s="3" t="s">
        <v>24</v>
      </c>
      <c r="M351" s="3">
        <v>250</v>
      </c>
      <c r="N351" s="3" t="s">
        <v>221</v>
      </c>
      <c r="O351" s="53">
        <v>5.38</v>
      </c>
      <c r="P351" s="55">
        <f t="shared" si="5"/>
        <v>1345</v>
      </c>
      <c r="Q351" s="3" t="s">
        <v>120</v>
      </c>
      <c r="R351" s="11" t="s">
        <v>26</v>
      </c>
      <c r="S351" s="3" t="s">
        <v>480</v>
      </c>
    </row>
    <row r="352" spans="1:19" s="24" customFormat="1" ht="63" x14ac:dyDescent="0.25">
      <c r="A352" s="2">
        <v>349</v>
      </c>
      <c r="B352" s="2" t="s">
        <v>819</v>
      </c>
      <c r="C352" s="2" t="s">
        <v>85</v>
      </c>
      <c r="D352" s="2" t="s">
        <v>353</v>
      </c>
      <c r="E352" s="2">
        <v>2001498</v>
      </c>
      <c r="F352" s="2" t="s">
        <v>772</v>
      </c>
      <c r="G352" s="2" t="s">
        <v>87</v>
      </c>
      <c r="H352" s="3" t="s">
        <v>767</v>
      </c>
      <c r="I352" s="3" t="s">
        <v>475</v>
      </c>
      <c r="J352" s="11"/>
      <c r="K352" s="26" t="s">
        <v>100</v>
      </c>
      <c r="L352" s="3" t="s">
        <v>24</v>
      </c>
      <c r="M352" s="2">
        <v>5</v>
      </c>
      <c r="N352" s="2" t="s">
        <v>354</v>
      </c>
      <c r="O352" s="55">
        <v>10.9</v>
      </c>
      <c r="P352" s="55">
        <f t="shared" si="5"/>
        <v>54.5</v>
      </c>
      <c r="Q352" s="3" t="s">
        <v>120</v>
      </c>
      <c r="R352" s="15" t="s">
        <v>37</v>
      </c>
      <c r="S352" s="2" t="s">
        <v>480</v>
      </c>
    </row>
    <row r="353" spans="1:19" s="24" customFormat="1" ht="31.5" x14ac:dyDescent="0.25">
      <c r="A353" s="59">
        <v>350</v>
      </c>
      <c r="B353" s="2" t="s">
        <v>355</v>
      </c>
      <c r="C353" s="2" t="s">
        <v>356</v>
      </c>
      <c r="D353" s="2" t="s">
        <v>357</v>
      </c>
      <c r="E353" s="2">
        <v>500249</v>
      </c>
      <c r="F353" s="2" t="s">
        <v>662</v>
      </c>
      <c r="G353" s="2" t="s">
        <v>87</v>
      </c>
      <c r="H353" s="3" t="s">
        <v>767</v>
      </c>
      <c r="I353" s="3" t="s">
        <v>475</v>
      </c>
      <c r="J353" s="11"/>
      <c r="K353" s="26" t="s">
        <v>100</v>
      </c>
      <c r="L353" s="3" t="s">
        <v>24</v>
      </c>
      <c r="M353" s="2">
        <v>10</v>
      </c>
      <c r="N353" s="2" t="s">
        <v>25</v>
      </c>
      <c r="O353" s="55">
        <v>5.1100000000000003</v>
      </c>
      <c r="P353" s="55">
        <f t="shared" si="5"/>
        <v>51.1</v>
      </c>
      <c r="Q353" s="3" t="s">
        <v>120</v>
      </c>
      <c r="R353" s="15" t="s">
        <v>37</v>
      </c>
      <c r="S353" s="2" t="s">
        <v>480</v>
      </c>
    </row>
    <row r="354" spans="1:19" s="24" customFormat="1" ht="63" x14ac:dyDescent="0.25">
      <c r="A354" s="59">
        <v>351</v>
      </c>
      <c r="B354" s="2" t="s">
        <v>358</v>
      </c>
      <c r="C354" s="2" t="s">
        <v>359</v>
      </c>
      <c r="D354" s="2" t="s">
        <v>360</v>
      </c>
      <c r="E354" s="2">
        <v>2001711</v>
      </c>
      <c r="F354" s="15" t="s">
        <v>361</v>
      </c>
      <c r="G354" s="3" t="s">
        <v>21</v>
      </c>
      <c r="H354" s="3" t="s">
        <v>768</v>
      </c>
      <c r="I354" s="3" t="s">
        <v>475</v>
      </c>
      <c r="J354" s="11"/>
      <c r="K354" s="26" t="s">
        <v>100</v>
      </c>
      <c r="L354" s="3" t="s">
        <v>24</v>
      </c>
      <c r="M354" s="15">
        <v>6</v>
      </c>
      <c r="N354" s="2" t="s">
        <v>25</v>
      </c>
      <c r="O354" s="56">
        <v>2.4900000000000002</v>
      </c>
      <c r="P354" s="55">
        <f t="shared" si="5"/>
        <v>14.940000000000001</v>
      </c>
      <c r="Q354" s="3" t="s">
        <v>120</v>
      </c>
      <c r="R354" s="15" t="s">
        <v>26</v>
      </c>
      <c r="S354" s="2" t="s">
        <v>480</v>
      </c>
    </row>
    <row r="355" spans="1:19" s="24" customFormat="1" ht="31.5" x14ac:dyDescent="0.25">
      <c r="A355" s="2">
        <v>352</v>
      </c>
      <c r="B355" s="15" t="s">
        <v>355</v>
      </c>
      <c r="C355" s="2" t="s">
        <v>362</v>
      </c>
      <c r="D355" s="2" t="s">
        <v>363</v>
      </c>
      <c r="E355" s="2">
        <v>500161</v>
      </c>
      <c r="F355" s="15" t="s">
        <v>773</v>
      </c>
      <c r="G355" s="3" t="s">
        <v>21</v>
      </c>
      <c r="H355" s="3" t="s">
        <v>768</v>
      </c>
      <c r="I355" s="3" t="s">
        <v>475</v>
      </c>
      <c r="J355" s="11"/>
      <c r="K355" s="26" t="s">
        <v>100</v>
      </c>
      <c r="L355" s="3" t="s">
        <v>24</v>
      </c>
      <c r="M355" s="15">
        <v>3</v>
      </c>
      <c r="N355" s="2" t="s">
        <v>47</v>
      </c>
      <c r="O355" s="56">
        <v>109.98</v>
      </c>
      <c r="P355" s="55">
        <f t="shared" si="5"/>
        <v>329.94</v>
      </c>
      <c r="Q355" s="3" t="s">
        <v>120</v>
      </c>
      <c r="R355" s="15" t="s">
        <v>37</v>
      </c>
      <c r="S355" s="2" t="s">
        <v>480</v>
      </c>
    </row>
    <row r="356" spans="1:19" s="24" customFormat="1" ht="31.5" x14ac:dyDescent="0.25">
      <c r="A356" s="2">
        <v>353</v>
      </c>
      <c r="B356" s="15" t="s">
        <v>355</v>
      </c>
      <c r="C356" s="2" t="s">
        <v>362</v>
      </c>
      <c r="D356" s="2" t="s">
        <v>363</v>
      </c>
      <c r="E356" s="2">
        <v>500016</v>
      </c>
      <c r="F356" s="15" t="s">
        <v>774</v>
      </c>
      <c r="G356" s="3" t="s">
        <v>21</v>
      </c>
      <c r="H356" s="3" t="s">
        <v>768</v>
      </c>
      <c r="I356" s="3" t="s">
        <v>475</v>
      </c>
      <c r="J356" s="11"/>
      <c r="K356" s="26" t="s">
        <v>100</v>
      </c>
      <c r="L356" s="3" t="s">
        <v>24</v>
      </c>
      <c r="M356" s="15">
        <v>40</v>
      </c>
      <c r="N356" s="2" t="s">
        <v>47</v>
      </c>
      <c r="O356" s="56">
        <v>100.6</v>
      </c>
      <c r="P356" s="55">
        <f t="shared" si="5"/>
        <v>4024</v>
      </c>
      <c r="Q356" s="3" t="s">
        <v>120</v>
      </c>
      <c r="R356" s="15" t="s">
        <v>26</v>
      </c>
      <c r="S356" s="2" t="s">
        <v>480</v>
      </c>
    </row>
    <row r="357" spans="1:19" s="24" customFormat="1" ht="47.25" x14ac:dyDescent="0.25">
      <c r="A357" s="2">
        <v>354</v>
      </c>
      <c r="B357" s="15" t="s">
        <v>819</v>
      </c>
      <c r="C357" s="2" t="s">
        <v>85</v>
      </c>
      <c r="D357" s="2" t="s">
        <v>364</v>
      </c>
      <c r="E357" s="2">
        <v>500250</v>
      </c>
      <c r="F357" s="2" t="s">
        <v>775</v>
      </c>
      <c r="G357" s="3" t="s">
        <v>87</v>
      </c>
      <c r="H357" s="3" t="s">
        <v>769</v>
      </c>
      <c r="I357" s="3" t="s">
        <v>475</v>
      </c>
      <c r="J357" s="11"/>
      <c r="K357" s="26" t="s">
        <v>100</v>
      </c>
      <c r="L357" s="3" t="s">
        <v>24</v>
      </c>
      <c r="M357" s="15">
        <v>95</v>
      </c>
      <c r="N357" s="2" t="s">
        <v>354</v>
      </c>
      <c r="O357" s="56">
        <v>6.54</v>
      </c>
      <c r="P357" s="55">
        <f t="shared" si="5"/>
        <v>621.29999999999995</v>
      </c>
      <c r="Q357" s="3" t="s">
        <v>120</v>
      </c>
      <c r="R357" s="15" t="s">
        <v>26</v>
      </c>
      <c r="S357" s="2" t="s">
        <v>480</v>
      </c>
    </row>
    <row r="358" spans="1:19" s="24" customFormat="1" ht="47.25" x14ac:dyDescent="0.25">
      <c r="A358" s="59">
        <v>355</v>
      </c>
      <c r="B358" s="2" t="s">
        <v>819</v>
      </c>
      <c r="C358" s="2" t="s">
        <v>85</v>
      </c>
      <c r="D358" s="2" t="s">
        <v>365</v>
      </c>
      <c r="E358" s="2">
        <v>500251</v>
      </c>
      <c r="F358" s="2" t="s">
        <v>776</v>
      </c>
      <c r="G358" s="2" t="s">
        <v>87</v>
      </c>
      <c r="H358" s="3" t="s">
        <v>769</v>
      </c>
      <c r="I358" s="3" t="s">
        <v>475</v>
      </c>
      <c r="J358" s="11"/>
      <c r="K358" s="26" t="s">
        <v>100</v>
      </c>
      <c r="L358" s="3" t="s">
        <v>24</v>
      </c>
      <c r="M358" s="2">
        <v>224</v>
      </c>
      <c r="N358" s="2" t="s">
        <v>25</v>
      </c>
      <c r="O358" s="55">
        <v>1.67</v>
      </c>
      <c r="P358" s="55">
        <f t="shared" si="5"/>
        <v>374.08</v>
      </c>
      <c r="Q358" s="3" t="s">
        <v>120</v>
      </c>
      <c r="R358" s="15" t="s">
        <v>26</v>
      </c>
      <c r="S358" s="2" t="s">
        <v>480</v>
      </c>
    </row>
    <row r="359" spans="1:19" s="24" customFormat="1" ht="31.5" x14ac:dyDescent="0.25">
      <c r="A359" s="59">
        <v>356</v>
      </c>
      <c r="B359" s="2" t="s">
        <v>819</v>
      </c>
      <c r="C359" s="2" t="s">
        <v>366</v>
      </c>
      <c r="D359" s="2" t="s">
        <v>367</v>
      </c>
      <c r="E359" s="2">
        <v>500272</v>
      </c>
      <c r="F359" s="2" t="s">
        <v>777</v>
      </c>
      <c r="G359" s="2" t="s">
        <v>87</v>
      </c>
      <c r="H359" s="3" t="s">
        <v>769</v>
      </c>
      <c r="I359" s="3" t="s">
        <v>475</v>
      </c>
      <c r="J359" s="11"/>
      <c r="K359" s="26" t="s">
        <v>100</v>
      </c>
      <c r="L359" s="3" t="s">
        <v>24</v>
      </c>
      <c r="M359" s="2">
        <v>10</v>
      </c>
      <c r="N359" s="2" t="s">
        <v>25</v>
      </c>
      <c r="O359" s="55">
        <v>5.22</v>
      </c>
      <c r="P359" s="55">
        <f t="shared" si="5"/>
        <v>52.199999999999996</v>
      </c>
      <c r="Q359" s="3" t="s">
        <v>120</v>
      </c>
      <c r="R359" s="15" t="s">
        <v>26</v>
      </c>
      <c r="S359" s="2" t="s">
        <v>480</v>
      </c>
    </row>
    <row r="360" spans="1:19" s="24" customFormat="1" ht="31.5" x14ac:dyDescent="0.25">
      <c r="A360" s="2">
        <v>357</v>
      </c>
      <c r="B360" s="2" t="s">
        <v>819</v>
      </c>
      <c r="C360" s="2" t="s">
        <v>366</v>
      </c>
      <c r="D360" s="2" t="s">
        <v>368</v>
      </c>
      <c r="E360" s="2">
        <v>500278</v>
      </c>
      <c r="F360" s="2" t="s">
        <v>778</v>
      </c>
      <c r="G360" s="2" t="s">
        <v>87</v>
      </c>
      <c r="H360" s="3" t="s">
        <v>769</v>
      </c>
      <c r="I360" s="3" t="s">
        <v>475</v>
      </c>
      <c r="J360" s="11"/>
      <c r="K360" s="26" t="s">
        <v>100</v>
      </c>
      <c r="L360" s="3" t="s">
        <v>24</v>
      </c>
      <c r="M360" s="2">
        <v>20</v>
      </c>
      <c r="N360" s="2" t="s">
        <v>35</v>
      </c>
      <c r="O360" s="55">
        <v>1.82</v>
      </c>
      <c r="P360" s="55">
        <f t="shared" si="5"/>
        <v>36.4</v>
      </c>
      <c r="Q360" s="3" t="s">
        <v>120</v>
      </c>
      <c r="R360" s="15" t="s">
        <v>26</v>
      </c>
      <c r="S360" s="2" t="s">
        <v>480</v>
      </c>
    </row>
    <row r="361" spans="1:19" s="24" customFormat="1" ht="47.25" x14ac:dyDescent="0.25">
      <c r="A361" s="2">
        <v>358</v>
      </c>
      <c r="B361" s="2" t="s">
        <v>819</v>
      </c>
      <c r="C361" s="2" t="s">
        <v>366</v>
      </c>
      <c r="D361" s="2" t="s">
        <v>368</v>
      </c>
      <c r="E361" s="2">
        <v>500260</v>
      </c>
      <c r="F361" s="2" t="s">
        <v>779</v>
      </c>
      <c r="G361" s="2" t="s">
        <v>87</v>
      </c>
      <c r="H361" s="3" t="s">
        <v>769</v>
      </c>
      <c r="I361" s="3" t="s">
        <v>475</v>
      </c>
      <c r="J361" s="11"/>
      <c r="K361" s="26" t="s">
        <v>100</v>
      </c>
      <c r="L361" s="3" t="s">
        <v>24</v>
      </c>
      <c r="M361" s="2">
        <v>180</v>
      </c>
      <c r="N361" s="2" t="s">
        <v>25</v>
      </c>
      <c r="O361" s="55">
        <v>1.24</v>
      </c>
      <c r="P361" s="55">
        <f t="shared" si="5"/>
        <v>223.2</v>
      </c>
      <c r="Q361" s="3" t="s">
        <v>120</v>
      </c>
      <c r="R361" s="15" t="s">
        <v>26</v>
      </c>
      <c r="S361" s="2" t="s">
        <v>480</v>
      </c>
    </row>
    <row r="362" spans="1:19" s="24" customFormat="1" ht="47.25" x14ac:dyDescent="0.25">
      <c r="A362" s="2">
        <v>359</v>
      </c>
      <c r="B362" s="2" t="s">
        <v>358</v>
      </c>
      <c r="C362" s="2" t="s">
        <v>359</v>
      </c>
      <c r="D362" s="2" t="s">
        <v>360</v>
      </c>
      <c r="E362" s="2" t="s">
        <v>369</v>
      </c>
      <c r="F362" s="2" t="s">
        <v>370</v>
      </c>
      <c r="G362" s="2" t="s">
        <v>21</v>
      </c>
      <c r="H362" s="15" t="s">
        <v>22</v>
      </c>
      <c r="I362" s="3" t="s">
        <v>475</v>
      </c>
      <c r="J362" s="11"/>
      <c r="K362" s="26" t="s">
        <v>100</v>
      </c>
      <c r="L362" s="3" t="s">
        <v>24</v>
      </c>
      <c r="M362" s="2">
        <v>50</v>
      </c>
      <c r="N362" s="2" t="s">
        <v>47</v>
      </c>
      <c r="O362" s="55">
        <v>3.49</v>
      </c>
      <c r="P362" s="55">
        <f t="shared" si="5"/>
        <v>174.5</v>
      </c>
      <c r="Q362" s="3" t="s">
        <v>120</v>
      </c>
      <c r="R362" s="15" t="s">
        <v>26</v>
      </c>
      <c r="S362" s="2" t="s">
        <v>480</v>
      </c>
    </row>
    <row r="363" spans="1:19" s="24" customFormat="1" ht="31.5" x14ac:dyDescent="0.25">
      <c r="A363" s="59">
        <v>360</v>
      </c>
      <c r="B363" s="2" t="s">
        <v>819</v>
      </c>
      <c r="C363" s="2" t="s">
        <v>366</v>
      </c>
      <c r="D363" s="2" t="s">
        <v>371</v>
      </c>
      <c r="E363" s="2">
        <v>500265</v>
      </c>
      <c r="F363" s="15" t="s">
        <v>782</v>
      </c>
      <c r="G363" s="2" t="s">
        <v>87</v>
      </c>
      <c r="H363" s="3" t="s">
        <v>769</v>
      </c>
      <c r="I363" s="3" t="s">
        <v>475</v>
      </c>
      <c r="J363" s="11"/>
      <c r="K363" s="26" t="s">
        <v>100</v>
      </c>
      <c r="L363" s="3" t="s">
        <v>24</v>
      </c>
      <c r="M363" s="15">
        <v>132</v>
      </c>
      <c r="N363" s="2" t="s">
        <v>25</v>
      </c>
      <c r="O363" s="56">
        <v>2.31</v>
      </c>
      <c r="P363" s="55">
        <f t="shared" si="5"/>
        <v>304.92</v>
      </c>
      <c r="Q363" s="3" t="s">
        <v>120</v>
      </c>
      <c r="R363" s="15" t="s">
        <v>26</v>
      </c>
      <c r="S363" s="2" t="s">
        <v>480</v>
      </c>
    </row>
    <row r="364" spans="1:19" s="24" customFormat="1" ht="31.5" x14ac:dyDescent="0.25">
      <c r="A364" s="59">
        <v>361</v>
      </c>
      <c r="B364" s="2" t="s">
        <v>819</v>
      </c>
      <c r="C364" s="2" t="s">
        <v>366</v>
      </c>
      <c r="D364" s="2" t="s">
        <v>371</v>
      </c>
      <c r="E364" s="2">
        <v>500266</v>
      </c>
      <c r="F364" s="15" t="s">
        <v>783</v>
      </c>
      <c r="G364" s="2" t="s">
        <v>87</v>
      </c>
      <c r="H364" s="3" t="s">
        <v>769</v>
      </c>
      <c r="I364" s="3" t="s">
        <v>475</v>
      </c>
      <c r="J364" s="11"/>
      <c r="K364" s="26" t="s">
        <v>100</v>
      </c>
      <c r="L364" s="3" t="s">
        <v>24</v>
      </c>
      <c r="M364" s="15">
        <v>240</v>
      </c>
      <c r="N364" s="2" t="s">
        <v>25</v>
      </c>
      <c r="O364" s="56">
        <v>2.31</v>
      </c>
      <c r="P364" s="55">
        <f t="shared" si="5"/>
        <v>554.4</v>
      </c>
      <c r="Q364" s="3" t="s">
        <v>120</v>
      </c>
      <c r="R364" s="15" t="s">
        <v>26</v>
      </c>
      <c r="S364" s="2" t="s">
        <v>480</v>
      </c>
    </row>
    <row r="365" spans="1:19" s="24" customFormat="1" ht="63" x14ac:dyDescent="0.25">
      <c r="A365" s="2">
        <v>362</v>
      </c>
      <c r="B365" s="2" t="s">
        <v>372</v>
      </c>
      <c r="C365" s="2" t="s">
        <v>373</v>
      </c>
      <c r="D365" s="2" t="s">
        <v>374</v>
      </c>
      <c r="E365" s="2">
        <v>500261</v>
      </c>
      <c r="F365" s="2" t="s">
        <v>780</v>
      </c>
      <c r="G365" s="2" t="s">
        <v>21</v>
      </c>
      <c r="H365" s="2" t="s">
        <v>375</v>
      </c>
      <c r="I365" s="3" t="s">
        <v>475</v>
      </c>
      <c r="J365" s="11"/>
      <c r="K365" s="26" t="s">
        <v>100</v>
      </c>
      <c r="L365" s="3" t="s">
        <v>24</v>
      </c>
      <c r="M365" s="2">
        <v>360</v>
      </c>
      <c r="N365" s="2" t="s">
        <v>35</v>
      </c>
      <c r="O365" s="55">
        <v>1.02</v>
      </c>
      <c r="P365" s="55">
        <f t="shared" si="5"/>
        <v>367.2</v>
      </c>
      <c r="Q365" s="3" t="s">
        <v>120</v>
      </c>
      <c r="R365" s="15" t="s">
        <v>26</v>
      </c>
      <c r="S365" s="2" t="s">
        <v>480</v>
      </c>
    </row>
    <row r="366" spans="1:19" s="24" customFormat="1" ht="47.25" x14ac:dyDescent="0.25">
      <c r="A366" s="2">
        <v>363</v>
      </c>
      <c r="B366" s="15" t="s">
        <v>376</v>
      </c>
      <c r="C366" s="2" t="s">
        <v>377</v>
      </c>
      <c r="D366" s="2" t="s">
        <v>378</v>
      </c>
      <c r="E366" s="2">
        <v>500252</v>
      </c>
      <c r="F366" s="15" t="s">
        <v>781</v>
      </c>
      <c r="G366" s="2" t="s">
        <v>604</v>
      </c>
      <c r="H366" s="15" t="s">
        <v>605</v>
      </c>
      <c r="I366" s="3" t="s">
        <v>475</v>
      </c>
      <c r="J366" s="11"/>
      <c r="K366" s="26" t="s">
        <v>100</v>
      </c>
      <c r="L366" s="3" t="s">
        <v>24</v>
      </c>
      <c r="M366" s="15">
        <v>90</v>
      </c>
      <c r="N366" s="2" t="s">
        <v>25</v>
      </c>
      <c r="O366" s="56">
        <v>9.75</v>
      </c>
      <c r="P366" s="55">
        <f t="shared" si="5"/>
        <v>877.5</v>
      </c>
      <c r="Q366" s="3" t="s">
        <v>120</v>
      </c>
      <c r="R366" s="15" t="s">
        <v>26</v>
      </c>
      <c r="S366" s="2" t="s">
        <v>480</v>
      </c>
    </row>
    <row r="367" spans="1:19" s="24" customFormat="1" ht="47.25" x14ac:dyDescent="0.25">
      <c r="A367" s="2">
        <v>364</v>
      </c>
      <c r="B367" s="2" t="s">
        <v>819</v>
      </c>
      <c r="C367" s="2" t="s">
        <v>85</v>
      </c>
      <c r="D367" s="2" t="s">
        <v>379</v>
      </c>
      <c r="E367" s="2">
        <v>500258</v>
      </c>
      <c r="F367" s="2" t="s">
        <v>784</v>
      </c>
      <c r="G367" s="2" t="s">
        <v>87</v>
      </c>
      <c r="H367" s="3" t="s">
        <v>769</v>
      </c>
      <c r="I367" s="3" t="s">
        <v>475</v>
      </c>
      <c r="J367" s="11"/>
      <c r="K367" s="26" t="s">
        <v>100</v>
      </c>
      <c r="L367" s="3" t="s">
        <v>24</v>
      </c>
      <c r="M367" s="2">
        <v>70</v>
      </c>
      <c r="N367" s="2" t="s">
        <v>25</v>
      </c>
      <c r="O367" s="55">
        <v>3.05</v>
      </c>
      <c r="P367" s="55">
        <f t="shared" si="5"/>
        <v>213.5</v>
      </c>
      <c r="Q367" s="3" t="s">
        <v>120</v>
      </c>
      <c r="R367" s="15" t="s">
        <v>26</v>
      </c>
      <c r="S367" s="2" t="s">
        <v>480</v>
      </c>
    </row>
    <row r="368" spans="1:19" s="24" customFormat="1" ht="47.25" x14ac:dyDescent="0.25">
      <c r="A368" s="59">
        <v>365</v>
      </c>
      <c r="B368" s="2" t="s">
        <v>819</v>
      </c>
      <c r="C368" s="2" t="s">
        <v>85</v>
      </c>
      <c r="D368" s="2" t="s">
        <v>379</v>
      </c>
      <c r="E368" s="2">
        <v>500270</v>
      </c>
      <c r="F368" s="2" t="s">
        <v>785</v>
      </c>
      <c r="G368" s="2" t="s">
        <v>87</v>
      </c>
      <c r="H368" s="3" t="s">
        <v>769</v>
      </c>
      <c r="I368" s="3" t="s">
        <v>475</v>
      </c>
      <c r="J368" s="11"/>
      <c r="K368" s="26" t="s">
        <v>100</v>
      </c>
      <c r="L368" s="3" t="s">
        <v>24</v>
      </c>
      <c r="M368" s="2">
        <v>190</v>
      </c>
      <c r="N368" s="2" t="s">
        <v>25</v>
      </c>
      <c r="O368" s="55">
        <v>1.9</v>
      </c>
      <c r="P368" s="55">
        <f t="shared" si="5"/>
        <v>361</v>
      </c>
      <c r="Q368" s="3" t="s">
        <v>120</v>
      </c>
      <c r="R368" s="15" t="s">
        <v>26</v>
      </c>
      <c r="S368" s="2" t="s">
        <v>480</v>
      </c>
    </row>
    <row r="369" spans="1:21" s="24" customFormat="1" ht="47.25" x14ac:dyDescent="0.25">
      <c r="A369" s="59">
        <v>366</v>
      </c>
      <c r="B369" s="2" t="s">
        <v>819</v>
      </c>
      <c r="C369" s="2" t="s">
        <v>85</v>
      </c>
      <c r="D369" s="2" t="s">
        <v>380</v>
      </c>
      <c r="E369" s="2">
        <v>500267</v>
      </c>
      <c r="F369" s="2" t="s">
        <v>786</v>
      </c>
      <c r="G369" s="2" t="s">
        <v>87</v>
      </c>
      <c r="H369" s="3" t="s">
        <v>769</v>
      </c>
      <c r="I369" s="3" t="s">
        <v>475</v>
      </c>
      <c r="J369" s="11"/>
      <c r="K369" s="26" t="s">
        <v>100</v>
      </c>
      <c r="L369" s="3" t="s">
        <v>24</v>
      </c>
      <c r="M369" s="2">
        <v>125</v>
      </c>
      <c r="N369" s="2" t="s">
        <v>25</v>
      </c>
      <c r="O369" s="55">
        <v>4.17</v>
      </c>
      <c r="P369" s="55">
        <f t="shared" si="5"/>
        <v>521.25</v>
      </c>
      <c r="Q369" s="3" t="s">
        <v>120</v>
      </c>
      <c r="R369" s="15" t="s">
        <v>26</v>
      </c>
      <c r="S369" s="2" t="s">
        <v>480</v>
      </c>
    </row>
    <row r="370" spans="1:21" s="24" customFormat="1" ht="47.25" x14ac:dyDescent="0.25">
      <c r="A370" s="2">
        <v>367</v>
      </c>
      <c r="B370" s="2" t="s">
        <v>819</v>
      </c>
      <c r="C370" s="2" t="s">
        <v>85</v>
      </c>
      <c r="D370" s="2" t="s">
        <v>381</v>
      </c>
      <c r="E370" s="2">
        <v>2001720</v>
      </c>
      <c r="F370" s="15" t="s">
        <v>787</v>
      </c>
      <c r="G370" s="2" t="s">
        <v>87</v>
      </c>
      <c r="H370" s="3" t="s">
        <v>769</v>
      </c>
      <c r="I370" s="3" t="s">
        <v>475</v>
      </c>
      <c r="J370" s="11"/>
      <c r="K370" s="26" t="s">
        <v>100</v>
      </c>
      <c r="L370" s="3" t="s">
        <v>24</v>
      </c>
      <c r="M370" s="2">
        <v>280</v>
      </c>
      <c r="N370" s="2" t="s">
        <v>382</v>
      </c>
      <c r="O370" s="55">
        <v>5.04</v>
      </c>
      <c r="P370" s="55">
        <f t="shared" si="5"/>
        <v>1411.2</v>
      </c>
      <c r="Q370" s="3" t="s">
        <v>120</v>
      </c>
      <c r="R370" s="15" t="s">
        <v>26</v>
      </c>
      <c r="S370" s="2" t="s">
        <v>480</v>
      </c>
    </row>
    <row r="371" spans="1:21" ht="31.5" x14ac:dyDescent="0.25">
      <c r="A371" s="2">
        <v>368</v>
      </c>
      <c r="B371" s="3" t="s">
        <v>383</v>
      </c>
      <c r="C371" s="3" t="s">
        <v>384</v>
      </c>
      <c r="D371" s="3" t="s">
        <v>360</v>
      </c>
      <c r="E371" s="3">
        <v>500281</v>
      </c>
      <c r="F371" s="3" t="s">
        <v>788</v>
      </c>
      <c r="G371" s="3" t="s">
        <v>21</v>
      </c>
      <c r="H371" s="3" t="s">
        <v>385</v>
      </c>
      <c r="I371" s="3" t="s">
        <v>475</v>
      </c>
      <c r="J371" s="3"/>
      <c r="K371" s="26" t="s">
        <v>100</v>
      </c>
      <c r="L371" s="3" t="s">
        <v>24</v>
      </c>
      <c r="M371" s="3">
        <v>4</v>
      </c>
      <c r="N371" s="3" t="s">
        <v>35</v>
      </c>
      <c r="O371" s="53">
        <v>4.9000000000000004</v>
      </c>
      <c r="P371" s="55">
        <f t="shared" si="5"/>
        <v>19.600000000000001</v>
      </c>
      <c r="Q371" s="3" t="s">
        <v>120</v>
      </c>
      <c r="R371" s="11" t="s">
        <v>37</v>
      </c>
      <c r="S371" s="3" t="s">
        <v>480</v>
      </c>
      <c r="U371"/>
    </row>
    <row r="372" spans="1:21" ht="56.45" customHeight="1" x14ac:dyDescent="0.25">
      <c r="A372" s="2">
        <v>369</v>
      </c>
      <c r="B372" s="3" t="s">
        <v>819</v>
      </c>
      <c r="C372" s="3" t="s">
        <v>85</v>
      </c>
      <c r="D372" s="3" t="s">
        <v>360</v>
      </c>
      <c r="E372" s="3">
        <v>500273</v>
      </c>
      <c r="F372" s="3" t="s">
        <v>386</v>
      </c>
      <c r="G372" s="3" t="s">
        <v>87</v>
      </c>
      <c r="H372" s="3" t="s">
        <v>795</v>
      </c>
      <c r="I372" s="3" t="s">
        <v>475</v>
      </c>
      <c r="J372" s="3"/>
      <c r="K372" s="26" t="s">
        <v>100</v>
      </c>
      <c r="L372" s="3" t="s">
        <v>24</v>
      </c>
      <c r="M372" s="3">
        <v>6</v>
      </c>
      <c r="N372" s="3" t="s">
        <v>25</v>
      </c>
      <c r="O372" s="53">
        <v>4.32</v>
      </c>
      <c r="P372" s="55">
        <f t="shared" si="5"/>
        <v>25.92</v>
      </c>
      <c r="Q372" s="3" t="s">
        <v>120</v>
      </c>
      <c r="R372" s="11" t="s">
        <v>26</v>
      </c>
      <c r="S372" s="3" t="s">
        <v>480</v>
      </c>
      <c r="U372"/>
    </row>
    <row r="373" spans="1:21" ht="47.25" x14ac:dyDescent="0.25">
      <c r="A373" s="59">
        <v>370</v>
      </c>
      <c r="B373" s="3" t="s">
        <v>387</v>
      </c>
      <c r="C373" s="3" t="s">
        <v>387</v>
      </c>
      <c r="D373" s="3" t="s">
        <v>360</v>
      </c>
      <c r="E373" s="3">
        <v>500275</v>
      </c>
      <c r="F373" s="3" t="s">
        <v>388</v>
      </c>
      <c r="G373" s="3" t="s">
        <v>21</v>
      </c>
      <c r="H373" s="3" t="s">
        <v>389</v>
      </c>
      <c r="I373" s="3" t="s">
        <v>475</v>
      </c>
      <c r="J373" s="3"/>
      <c r="K373" s="26" t="s">
        <v>100</v>
      </c>
      <c r="L373" s="3" t="s">
        <v>24</v>
      </c>
      <c r="M373" s="3">
        <v>2</v>
      </c>
      <c r="N373" s="3" t="s">
        <v>47</v>
      </c>
      <c r="O373" s="53">
        <v>4.99</v>
      </c>
      <c r="P373" s="55">
        <f t="shared" si="5"/>
        <v>9.98</v>
      </c>
      <c r="Q373" s="3" t="s">
        <v>120</v>
      </c>
      <c r="R373" s="11" t="s">
        <v>37</v>
      </c>
      <c r="S373" s="3" t="s">
        <v>480</v>
      </c>
      <c r="U373"/>
    </row>
    <row r="374" spans="1:21" ht="78.75" x14ac:dyDescent="0.25">
      <c r="A374" s="59">
        <v>371</v>
      </c>
      <c r="B374" s="3" t="s">
        <v>372</v>
      </c>
      <c r="C374" s="3" t="s">
        <v>373</v>
      </c>
      <c r="D374" s="3" t="s">
        <v>360</v>
      </c>
      <c r="E374" s="3">
        <v>500274</v>
      </c>
      <c r="F374" s="3" t="s">
        <v>390</v>
      </c>
      <c r="G374" s="3" t="s">
        <v>21</v>
      </c>
      <c r="H374" s="3" t="s">
        <v>391</v>
      </c>
      <c r="I374" s="3" t="s">
        <v>475</v>
      </c>
      <c r="J374" s="3"/>
      <c r="K374" s="26" t="s">
        <v>100</v>
      </c>
      <c r="L374" s="3" t="s">
        <v>24</v>
      </c>
      <c r="M374" s="3">
        <v>30</v>
      </c>
      <c r="N374" s="3" t="s">
        <v>47</v>
      </c>
      <c r="O374" s="53">
        <v>0.78</v>
      </c>
      <c r="P374" s="55">
        <f t="shared" si="5"/>
        <v>23.400000000000002</v>
      </c>
      <c r="Q374" s="3" t="s">
        <v>120</v>
      </c>
      <c r="R374" s="11" t="s">
        <v>37</v>
      </c>
      <c r="S374" s="3" t="s">
        <v>480</v>
      </c>
      <c r="U374"/>
    </row>
    <row r="375" spans="1:21" ht="47.25" x14ac:dyDescent="0.25">
      <c r="A375" s="2">
        <v>372</v>
      </c>
      <c r="B375" s="3" t="s">
        <v>819</v>
      </c>
      <c r="C375" s="3" t="s">
        <v>366</v>
      </c>
      <c r="D375" s="3" t="s">
        <v>392</v>
      </c>
      <c r="E375" s="3">
        <v>500268</v>
      </c>
      <c r="F375" s="3" t="s">
        <v>393</v>
      </c>
      <c r="G375" s="3" t="s">
        <v>87</v>
      </c>
      <c r="H375" s="3" t="s">
        <v>769</v>
      </c>
      <c r="I375" s="3" t="s">
        <v>475</v>
      </c>
      <c r="J375" s="3"/>
      <c r="K375" s="26" t="s">
        <v>100</v>
      </c>
      <c r="L375" s="3" t="s">
        <v>24</v>
      </c>
      <c r="M375" s="3">
        <v>180</v>
      </c>
      <c r="N375" s="3" t="s">
        <v>25</v>
      </c>
      <c r="O375" s="53">
        <v>3.11</v>
      </c>
      <c r="P375" s="55">
        <f t="shared" si="5"/>
        <v>559.79999999999995</v>
      </c>
      <c r="Q375" s="3" t="s">
        <v>120</v>
      </c>
      <c r="R375" s="11" t="s">
        <v>26</v>
      </c>
      <c r="S375" s="3" t="s">
        <v>480</v>
      </c>
      <c r="U375"/>
    </row>
    <row r="376" spans="1:21" ht="47.25" x14ac:dyDescent="0.25">
      <c r="A376" s="2">
        <v>373</v>
      </c>
      <c r="B376" s="3" t="s">
        <v>819</v>
      </c>
      <c r="C376" s="3" t="s">
        <v>366</v>
      </c>
      <c r="D376" s="3" t="s">
        <v>394</v>
      </c>
      <c r="E376" s="3">
        <v>500277</v>
      </c>
      <c r="F376" s="3" t="s">
        <v>395</v>
      </c>
      <c r="G376" s="3" t="s">
        <v>21</v>
      </c>
      <c r="H376" s="3" t="s">
        <v>606</v>
      </c>
      <c r="I376" s="3" t="s">
        <v>475</v>
      </c>
      <c r="J376" s="3"/>
      <c r="K376" s="26" t="s">
        <v>100</v>
      </c>
      <c r="L376" s="3" t="s">
        <v>24</v>
      </c>
      <c r="M376" s="3">
        <v>40</v>
      </c>
      <c r="N376" s="3" t="s">
        <v>25</v>
      </c>
      <c r="O376" s="53">
        <v>3.78</v>
      </c>
      <c r="P376" s="55">
        <f t="shared" si="5"/>
        <v>151.19999999999999</v>
      </c>
      <c r="Q376" s="3" t="s">
        <v>120</v>
      </c>
      <c r="R376" s="11" t="s">
        <v>26</v>
      </c>
      <c r="S376" s="3" t="s">
        <v>480</v>
      </c>
      <c r="U376"/>
    </row>
    <row r="377" spans="1:21" ht="47.25" x14ac:dyDescent="0.25">
      <c r="A377" s="2">
        <v>374</v>
      </c>
      <c r="B377" s="3" t="s">
        <v>372</v>
      </c>
      <c r="C377" s="3" t="s">
        <v>373</v>
      </c>
      <c r="D377" s="3" t="s">
        <v>396</v>
      </c>
      <c r="E377" s="3">
        <v>500256</v>
      </c>
      <c r="F377" s="3" t="s">
        <v>789</v>
      </c>
      <c r="G377" s="3" t="s">
        <v>87</v>
      </c>
      <c r="H377" s="3" t="s">
        <v>795</v>
      </c>
      <c r="I377" s="3" t="s">
        <v>475</v>
      </c>
      <c r="J377" s="3"/>
      <c r="K377" s="26" t="s">
        <v>100</v>
      </c>
      <c r="L377" s="3" t="s">
        <v>24</v>
      </c>
      <c r="M377" s="3">
        <v>34</v>
      </c>
      <c r="N377" s="3" t="s">
        <v>35</v>
      </c>
      <c r="O377" s="53">
        <v>15</v>
      </c>
      <c r="P377" s="55">
        <f t="shared" si="5"/>
        <v>510</v>
      </c>
      <c r="Q377" s="3" t="s">
        <v>120</v>
      </c>
      <c r="R377" s="11" t="s">
        <v>26</v>
      </c>
      <c r="S377" s="3" t="s">
        <v>480</v>
      </c>
      <c r="U377"/>
    </row>
    <row r="378" spans="1:21" ht="47.25" x14ac:dyDescent="0.25">
      <c r="A378" s="59">
        <v>375</v>
      </c>
      <c r="B378" s="3" t="s">
        <v>372</v>
      </c>
      <c r="C378" s="3" t="s">
        <v>373</v>
      </c>
      <c r="D378" s="3" t="s">
        <v>396</v>
      </c>
      <c r="E378" s="3">
        <v>500017</v>
      </c>
      <c r="F378" s="3" t="s">
        <v>790</v>
      </c>
      <c r="G378" s="3" t="s">
        <v>87</v>
      </c>
      <c r="H378" s="3" t="s">
        <v>795</v>
      </c>
      <c r="I378" s="3" t="s">
        <v>475</v>
      </c>
      <c r="J378" s="3"/>
      <c r="K378" s="26" t="s">
        <v>100</v>
      </c>
      <c r="L378" s="3" t="s">
        <v>24</v>
      </c>
      <c r="M378" s="3">
        <v>324</v>
      </c>
      <c r="N378" s="3" t="s">
        <v>35</v>
      </c>
      <c r="O378" s="53">
        <v>15</v>
      </c>
      <c r="P378" s="55">
        <f t="shared" si="5"/>
        <v>4860</v>
      </c>
      <c r="Q378" s="3" t="s">
        <v>120</v>
      </c>
      <c r="R378" s="11" t="s">
        <v>26</v>
      </c>
      <c r="S378" s="3" t="s">
        <v>480</v>
      </c>
      <c r="U378"/>
    </row>
    <row r="379" spans="1:21" ht="47.25" x14ac:dyDescent="0.25">
      <c r="A379" s="59">
        <v>376</v>
      </c>
      <c r="B379" s="3" t="s">
        <v>372</v>
      </c>
      <c r="C379" s="3" t="s">
        <v>373</v>
      </c>
      <c r="D379" s="3" t="s">
        <v>396</v>
      </c>
      <c r="E379" s="3">
        <v>500255</v>
      </c>
      <c r="F379" s="3" t="s">
        <v>791</v>
      </c>
      <c r="G379" s="3" t="s">
        <v>87</v>
      </c>
      <c r="H379" s="3" t="s">
        <v>795</v>
      </c>
      <c r="I379" s="3" t="s">
        <v>475</v>
      </c>
      <c r="J379" s="3"/>
      <c r="K379" s="26" t="s">
        <v>100</v>
      </c>
      <c r="L379" s="3" t="s">
        <v>24</v>
      </c>
      <c r="M379" s="3">
        <v>133</v>
      </c>
      <c r="N379" s="3" t="s">
        <v>35</v>
      </c>
      <c r="O379" s="53">
        <v>15</v>
      </c>
      <c r="P379" s="55">
        <f t="shared" si="5"/>
        <v>1995</v>
      </c>
      <c r="Q379" s="3" t="s">
        <v>120</v>
      </c>
      <c r="R379" s="11" t="s">
        <v>26</v>
      </c>
      <c r="S379" s="3" t="s">
        <v>480</v>
      </c>
      <c r="U379"/>
    </row>
    <row r="380" spans="1:21" ht="78.75" x14ac:dyDescent="0.25">
      <c r="A380" s="2">
        <v>377</v>
      </c>
      <c r="B380" s="3" t="s">
        <v>372</v>
      </c>
      <c r="C380" s="3" t="s">
        <v>373</v>
      </c>
      <c r="D380" s="3" t="s">
        <v>397</v>
      </c>
      <c r="E380" s="3">
        <v>500232</v>
      </c>
      <c r="F380" s="3" t="s">
        <v>607</v>
      </c>
      <c r="G380" s="3" t="s">
        <v>87</v>
      </c>
      <c r="H380" s="3" t="s">
        <v>795</v>
      </c>
      <c r="I380" s="3" t="s">
        <v>475</v>
      </c>
      <c r="J380" s="3"/>
      <c r="K380" s="26" t="s">
        <v>100</v>
      </c>
      <c r="L380" s="3" t="s">
        <v>24</v>
      </c>
      <c r="M380" s="3">
        <v>259</v>
      </c>
      <c r="N380" s="3" t="s">
        <v>35</v>
      </c>
      <c r="O380" s="53">
        <v>15</v>
      </c>
      <c r="P380" s="55">
        <f t="shared" si="5"/>
        <v>3885</v>
      </c>
      <c r="Q380" s="3" t="s">
        <v>120</v>
      </c>
      <c r="R380" s="11" t="s">
        <v>26</v>
      </c>
      <c r="S380" s="3" t="s">
        <v>480</v>
      </c>
      <c r="U380"/>
    </row>
    <row r="381" spans="1:21" ht="47.25" x14ac:dyDescent="0.25">
      <c r="A381" s="2">
        <v>378</v>
      </c>
      <c r="B381" s="3" t="s">
        <v>372</v>
      </c>
      <c r="C381" s="3" t="s">
        <v>373</v>
      </c>
      <c r="D381" s="3" t="s">
        <v>397</v>
      </c>
      <c r="E381" s="3">
        <v>500257</v>
      </c>
      <c r="F381" s="3" t="s">
        <v>651</v>
      </c>
      <c r="G381" s="3" t="s">
        <v>87</v>
      </c>
      <c r="H381" s="3" t="s">
        <v>795</v>
      </c>
      <c r="I381" s="3" t="s">
        <v>475</v>
      </c>
      <c r="J381" s="3"/>
      <c r="K381" s="26" t="s">
        <v>100</v>
      </c>
      <c r="L381" s="3" t="s">
        <v>24</v>
      </c>
      <c r="M381" s="3">
        <v>58</v>
      </c>
      <c r="N381" s="3" t="s">
        <v>35</v>
      </c>
      <c r="O381" s="53">
        <v>10</v>
      </c>
      <c r="P381" s="55">
        <f t="shared" si="5"/>
        <v>580</v>
      </c>
      <c r="Q381" s="3" t="s">
        <v>120</v>
      </c>
      <c r="R381" s="11" t="s">
        <v>26</v>
      </c>
      <c r="S381" s="3" t="s">
        <v>480</v>
      </c>
      <c r="U381"/>
    </row>
    <row r="382" spans="1:21" ht="63" x14ac:dyDescent="0.25">
      <c r="A382" s="2">
        <v>379</v>
      </c>
      <c r="B382" s="3" t="s">
        <v>387</v>
      </c>
      <c r="C382" s="3" t="s">
        <v>398</v>
      </c>
      <c r="D382" s="3" t="s">
        <v>399</v>
      </c>
      <c r="E382" s="3">
        <v>500276</v>
      </c>
      <c r="F382" s="3" t="s">
        <v>400</v>
      </c>
      <c r="G382" s="3" t="s">
        <v>87</v>
      </c>
      <c r="H382" s="3" t="s">
        <v>795</v>
      </c>
      <c r="I382" s="3" t="s">
        <v>475</v>
      </c>
      <c r="J382" s="3"/>
      <c r="K382" s="26" t="s">
        <v>100</v>
      </c>
      <c r="L382" s="3" t="s">
        <v>24</v>
      </c>
      <c r="M382" s="3">
        <v>4</v>
      </c>
      <c r="N382" s="3" t="s">
        <v>35</v>
      </c>
      <c r="O382" s="53">
        <v>2.4500000000000002</v>
      </c>
      <c r="P382" s="55">
        <f t="shared" si="5"/>
        <v>9.8000000000000007</v>
      </c>
      <c r="Q382" s="3" t="s">
        <v>120</v>
      </c>
      <c r="R382" s="11" t="s">
        <v>37</v>
      </c>
      <c r="S382" s="3" t="s">
        <v>480</v>
      </c>
      <c r="U382"/>
    </row>
    <row r="383" spans="1:21" ht="31.5" x14ac:dyDescent="0.25">
      <c r="A383" s="59">
        <v>380</v>
      </c>
      <c r="B383" s="3" t="s">
        <v>819</v>
      </c>
      <c r="C383" s="3" t="s">
        <v>366</v>
      </c>
      <c r="D383" s="3" t="s">
        <v>401</v>
      </c>
      <c r="E383" s="3">
        <v>500263</v>
      </c>
      <c r="F383" s="3" t="s">
        <v>792</v>
      </c>
      <c r="G383" s="3" t="s">
        <v>87</v>
      </c>
      <c r="H383" s="3" t="s">
        <v>795</v>
      </c>
      <c r="I383" s="3" t="s">
        <v>475</v>
      </c>
      <c r="J383" s="3"/>
      <c r="K383" s="26" t="s">
        <v>100</v>
      </c>
      <c r="L383" s="3" t="s">
        <v>24</v>
      </c>
      <c r="M383" s="3">
        <v>20</v>
      </c>
      <c r="N383" s="3" t="s">
        <v>25</v>
      </c>
      <c r="O383" s="53">
        <v>6.71</v>
      </c>
      <c r="P383" s="55">
        <f t="shared" si="5"/>
        <v>134.19999999999999</v>
      </c>
      <c r="Q383" s="3" t="s">
        <v>120</v>
      </c>
      <c r="R383" s="11" t="s">
        <v>26</v>
      </c>
      <c r="S383" s="3" t="s">
        <v>480</v>
      </c>
      <c r="U383"/>
    </row>
    <row r="384" spans="1:21" ht="47.25" x14ac:dyDescent="0.25">
      <c r="A384" s="59">
        <v>381</v>
      </c>
      <c r="B384" s="3" t="s">
        <v>819</v>
      </c>
      <c r="C384" s="3" t="s">
        <v>85</v>
      </c>
      <c r="D384" s="3" t="s">
        <v>402</v>
      </c>
      <c r="E384" s="3">
        <v>84386</v>
      </c>
      <c r="F384" s="3" t="s">
        <v>793</v>
      </c>
      <c r="G384" s="3" t="s">
        <v>87</v>
      </c>
      <c r="H384" s="3" t="s">
        <v>795</v>
      </c>
      <c r="I384" s="3" t="s">
        <v>475</v>
      </c>
      <c r="J384" s="3"/>
      <c r="K384" s="26" t="s">
        <v>100</v>
      </c>
      <c r="L384" s="3" t="s">
        <v>24</v>
      </c>
      <c r="M384" s="3">
        <v>15</v>
      </c>
      <c r="N384" s="3" t="s">
        <v>35</v>
      </c>
      <c r="O384" s="53">
        <v>15.5</v>
      </c>
      <c r="P384" s="55">
        <f t="shared" si="5"/>
        <v>232.5</v>
      </c>
      <c r="Q384" s="3" t="s">
        <v>120</v>
      </c>
      <c r="R384" s="11" t="s">
        <v>37</v>
      </c>
      <c r="S384" s="3" t="s">
        <v>480</v>
      </c>
      <c r="U384"/>
    </row>
    <row r="385" spans="1:21" ht="47.25" x14ac:dyDescent="0.25">
      <c r="A385" s="2">
        <v>382</v>
      </c>
      <c r="B385" s="3" t="s">
        <v>819</v>
      </c>
      <c r="C385" s="3" t="s">
        <v>85</v>
      </c>
      <c r="D385" s="3" t="s">
        <v>402</v>
      </c>
      <c r="E385" s="3">
        <v>500279</v>
      </c>
      <c r="F385" s="3" t="s">
        <v>794</v>
      </c>
      <c r="G385" s="3" t="s">
        <v>87</v>
      </c>
      <c r="H385" s="3" t="s">
        <v>795</v>
      </c>
      <c r="I385" s="3" t="s">
        <v>475</v>
      </c>
      <c r="J385" s="3"/>
      <c r="K385" s="26" t="s">
        <v>100</v>
      </c>
      <c r="L385" s="3" t="s">
        <v>24</v>
      </c>
      <c r="M385" s="3">
        <v>70</v>
      </c>
      <c r="N385" s="3" t="s">
        <v>35</v>
      </c>
      <c r="O385" s="53">
        <v>6.3</v>
      </c>
      <c r="P385" s="55">
        <f t="shared" si="5"/>
        <v>441</v>
      </c>
      <c r="Q385" s="3" t="s">
        <v>120</v>
      </c>
      <c r="R385" s="11" t="s">
        <v>26</v>
      </c>
      <c r="S385" s="3" t="s">
        <v>480</v>
      </c>
      <c r="U385"/>
    </row>
    <row r="386" spans="1:21" ht="47.25" x14ac:dyDescent="0.25">
      <c r="A386" s="2">
        <v>383</v>
      </c>
      <c r="B386" s="3" t="s">
        <v>372</v>
      </c>
      <c r="C386" s="3" t="s">
        <v>373</v>
      </c>
      <c r="D386" s="3" t="s">
        <v>403</v>
      </c>
      <c r="E386" s="3">
        <v>500264</v>
      </c>
      <c r="F386" s="3" t="s">
        <v>796</v>
      </c>
      <c r="G386" s="3" t="s">
        <v>87</v>
      </c>
      <c r="H386" s="3" t="s">
        <v>795</v>
      </c>
      <c r="I386" s="3" t="s">
        <v>475</v>
      </c>
      <c r="J386" s="3"/>
      <c r="K386" s="26" t="s">
        <v>100</v>
      </c>
      <c r="L386" s="3" t="s">
        <v>24</v>
      </c>
      <c r="M386" s="3">
        <v>83</v>
      </c>
      <c r="N386" s="3" t="s">
        <v>35</v>
      </c>
      <c r="O386" s="53">
        <v>10</v>
      </c>
      <c r="P386" s="55">
        <f t="shared" si="5"/>
        <v>830</v>
      </c>
      <c r="Q386" s="3" t="s">
        <v>120</v>
      </c>
      <c r="R386" s="11" t="s">
        <v>26</v>
      </c>
      <c r="S386" s="3" t="s">
        <v>480</v>
      </c>
      <c r="U386"/>
    </row>
    <row r="387" spans="1:21" ht="63" x14ac:dyDescent="0.25">
      <c r="A387" s="2">
        <v>384</v>
      </c>
      <c r="B387" s="3" t="s">
        <v>819</v>
      </c>
      <c r="C387" s="3" t="s">
        <v>366</v>
      </c>
      <c r="D387" s="3" t="s">
        <v>404</v>
      </c>
      <c r="E387" s="3">
        <v>500269</v>
      </c>
      <c r="F387" s="3" t="s">
        <v>663</v>
      </c>
      <c r="G387" s="3" t="s">
        <v>87</v>
      </c>
      <c r="H387" s="3" t="s">
        <v>795</v>
      </c>
      <c r="I387" s="3" t="s">
        <v>475</v>
      </c>
      <c r="J387" s="3"/>
      <c r="K387" s="26" t="s">
        <v>100</v>
      </c>
      <c r="L387" s="3" t="s">
        <v>24</v>
      </c>
      <c r="M387" s="3">
        <v>155</v>
      </c>
      <c r="N387" s="3" t="s">
        <v>35</v>
      </c>
      <c r="O387" s="53">
        <v>19.399999999999999</v>
      </c>
      <c r="P387" s="55">
        <f t="shared" si="5"/>
        <v>3007</v>
      </c>
      <c r="Q387" s="3" t="s">
        <v>120</v>
      </c>
      <c r="R387" s="11" t="s">
        <v>26</v>
      </c>
      <c r="S387" s="3" t="s">
        <v>480</v>
      </c>
      <c r="U387"/>
    </row>
    <row r="388" spans="1:21" ht="63" x14ac:dyDescent="0.25">
      <c r="A388" s="59">
        <v>385</v>
      </c>
      <c r="B388" s="3" t="s">
        <v>819</v>
      </c>
      <c r="C388" s="3" t="s">
        <v>366</v>
      </c>
      <c r="D388" s="3" t="s">
        <v>404</v>
      </c>
      <c r="E388" s="3">
        <v>500197</v>
      </c>
      <c r="F388" s="3" t="s">
        <v>797</v>
      </c>
      <c r="G388" s="3" t="s">
        <v>87</v>
      </c>
      <c r="H388" s="3" t="s">
        <v>795</v>
      </c>
      <c r="I388" s="3" t="s">
        <v>475</v>
      </c>
      <c r="J388" s="3"/>
      <c r="K388" s="26" t="s">
        <v>100</v>
      </c>
      <c r="L388" s="3" t="s">
        <v>24</v>
      </c>
      <c r="M388" s="3">
        <v>60</v>
      </c>
      <c r="N388" s="3" t="s">
        <v>35</v>
      </c>
      <c r="O388" s="53">
        <v>20.89</v>
      </c>
      <c r="P388" s="55">
        <f t="shared" si="5"/>
        <v>1253.4000000000001</v>
      </c>
      <c r="Q388" s="3" t="s">
        <v>120</v>
      </c>
      <c r="R388" s="11" t="s">
        <v>26</v>
      </c>
      <c r="S388" s="3" t="s">
        <v>480</v>
      </c>
      <c r="U388"/>
    </row>
    <row r="389" spans="1:21" ht="31.5" x14ac:dyDescent="0.25">
      <c r="A389" s="59">
        <v>386</v>
      </c>
      <c r="B389" s="3" t="s">
        <v>819</v>
      </c>
      <c r="C389" s="3" t="s">
        <v>366</v>
      </c>
      <c r="D389" s="3" t="s">
        <v>405</v>
      </c>
      <c r="E389" s="3">
        <v>500284</v>
      </c>
      <c r="F389" s="3" t="s">
        <v>798</v>
      </c>
      <c r="G389" s="3" t="s">
        <v>87</v>
      </c>
      <c r="H389" s="3" t="s">
        <v>795</v>
      </c>
      <c r="I389" s="3" t="s">
        <v>475</v>
      </c>
      <c r="J389" s="3"/>
      <c r="K389" s="26" t="s">
        <v>100</v>
      </c>
      <c r="L389" s="3" t="s">
        <v>24</v>
      </c>
      <c r="M389" s="3">
        <v>10</v>
      </c>
      <c r="N389" s="3" t="s">
        <v>25</v>
      </c>
      <c r="O389" s="53">
        <v>15.2</v>
      </c>
      <c r="P389" s="55">
        <f t="shared" si="5"/>
        <v>152</v>
      </c>
      <c r="Q389" s="3" t="s">
        <v>120</v>
      </c>
      <c r="R389" s="11" t="s">
        <v>37</v>
      </c>
      <c r="S389" s="3" t="s">
        <v>480</v>
      </c>
      <c r="U389"/>
    </row>
    <row r="390" spans="1:21" ht="78.75" x14ac:dyDescent="0.25">
      <c r="A390" s="2">
        <v>387</v>
      </c>
      <c r="B390" s="3" t="s">
        <v>819</v>
      </c>
      <c r="C390" s="3" t="s">
        <v>366</v>
      </c>
      <c r="D390" s="3" t="s">
        <v>405</v>
      </c>
      <c r="E390" s="3">
        <v>500280</v>
      </c>
      <c r="F390" s="3" t="s">
        <v>406</v>
      </c>
      <c r="G390" s="3" t="s">
        <v>87</v>
      </c>
      <c r="H390" s="3" t="s">
        <v>795</v>
      </c>
      <c r="I390" s="3" t="s">
        <v>475</v>
      </c>
      <c r="J390" s="3"/>
      <c r="K390" s="26" t="s">
        <v>100</v>
      </c>
      <c r="L390" s="3" t="s">
        <v>24</v>
      </c>
      <c r="M390" s="3">
        <v>25</v>
      </c>
      <c r="N390" s="3" t="s">
        <v>25</v>
      </c>
      <c r="O390" s="53">
        <v>8.8800000000000008</v>
      </c>
      <c r="P390" s="55">
        <f t="shared" si="5"/>
        <v>222.00000000000003</v>
      </c>
      <c r="Q390" s="3" t="s">
        <v>120</v>
      </c>
      <c r="R390" s="11" t="s">
        <v>26</v>
      </c>
      <c r="S390" s="3" t="s">
        <v>480</v>
      </c>
      <c r="U390"/>
    </row>
    <row r="391" spans="1:21" ht="31.5" x14ac:dyDescent="0.25">
      <c r="A391" s="2">
        <v>388</v>
      </c>
      <c r="B391" s="3" t="s">
        <v>616</v>
      </c>
      <c r="C391" s="3" t="s">
        <v>134</v>
      </c>
      <c r="D391" s="3" t="s">
        <v>134</v>
      </c>
      <c r="E391" s="3" t="s">
        <v>134</v>
      </c>
      <c r="F391" s="3" t="s">
        <v>630</v>
      </c>
      <c r="G391" s="3" t="s">
        <v>630</v>
      </c>
      <c r="H391" s="3" t="s">
        <v>631</v>
      </c>
      <c r="I391" s="3" t="s">
        <v>475</v>
      </c>
      <c r="J391" s="3"/>
      <c r="K391" s="26" t="s">
        <v>100</v>
      </c>
      <c r="L391" s="3" t="s">
        <v>620</v>
      </c>
      <c r="M391" s="3">
        <v>1</v>
      </c>
      <c r="N391" s="3" t="s">
        <v>119</v>
      </c>
      <c r="O391" s="53">
        <v>8000</v>
      </c>
      <c r="P391" s="55">
        <f t="shared" si="5"/>
        <v>8000</v>
      </c>
      <c r="Q391" s="3" t="s">
        <v>120</v>
      </c>
      <c r="R391" s="11" t="s">
        <v>96</v>
      </c>
      <c r="S391" s="3" t="s">
        <v>621</v>
      </c>
      <c r="U391"/>
    </row>
    <row r="392" spans="1:21" ht="31.5" x14ac:dyDescent="0.25">
      <c r="A392" s="2">
        <v>389</v>
      </c>
      <c r="B392" s="3" t="s">
        <v>616</v>
      </c>
      <c r="C392" s="3" t="s">
        <v>134</v>
      </c>
      <c r="D392" s="3" t="s">
        <v>134</v>
      </c>
      <c r="E392" s="3" t="s">
        <v>134</v>
      </c>
      <c r="F392" s="3" t="s">
        <v>632</v>
      </c>
      <c r="G392" s="3" t="s">
        <v>633</v>
      </c>
      <c r="H392" s="3" t="s">
        <v>634</v>
      </c>
      <c r="I392" s="3" t="s">
        <v>475</v>
      </c>
      <c r="J392" s="3"/>
      <c r="K392" s="26" t="s">
        <v>100</v>
      </c>
      <c r="L392" s="3" t="s">
        <v>620</v>
      </c>
      <c r="M392" s="3">
        <v>1</v>
      </c>
      <c r="N392" s="3" t="s">
        <v>119</v>
      </c>
      <c r="O392" s="53">
        <v>30000</v>
      </c>
      <c r="P392" s="55">
        <f t="shared" si="5"/>
        <v>30000</v>
      </c>
      <c r="Q392" s="3" t="s">
        <v>120</v>
      </c>
      <c r="R392" s="11" t="s">
        <v>96</v>
      </c>
      <c r="S392" s="3" t="s">
        <v>621</v>
      </c>
      <c r="U392"/>
    </row>
    <row r="393" spans="1:21" ht="31.5" x14ac:dyDescent="0.25">
      <c r="A393" s="59">
        <v>390</v>
      </c>
      <c r="B393" s="3" t="s">
        <v>616</v>
      </c>
      <c r="C393" s="3" t="s">
        <v>134</v>
      </c>
      <c r="D393" s="3" t="s">
        <v>134</v>
      </c>
      <c r="E393" s="3" t="s">
        <v>134</v>
      </c>
      <c r="F393" s="3" t="s">
        <v>627</v>
      </c>
      <c r="G393" s="3" t="s">
        <v>628</v>
      </c>
      <c r="H393" s="3" t="s">
        <v>629</v>
      </c>
      <c r="I393" s="3" t="s">
        <v>475</v>
      </c>
      <c r="J393" s="3"/>
      <c r="K393" s="26" t="s">
        <v>99</v>
      </c>
      <c r="L393" s="3" t="s">
        <v>620</v>
      </c>
      <c r="M393" s="3">
        <v>1</v>
      </c>
      <c r="N393" s="3" t="s">
        <v>119</v>
      </c>
      <c r="O393" s="53">
        <v>12000</v>
      </c>
      <c r="P393" s="55">
        <f t="shared" si="5"/>
        <v>12000</v>
      </c>
      <c r="Q393" s="3" t="s">
        <v>120</v>
      </c>
      <c r="R393" s="11" t="s">
        <v>96</v>
      </c>
      <c r="S393" s="3" t="s">
        <v>621</v>
      </c>
      <c r="U393"/>
    </row>
    <row r="394" spans="1:21" ht="47.25" x14ac:dyDescent="0.3">
      <c r="A394" s="59">
        <v>391</v>
      </c>
      <c r="B394" s="3" t="s">
        <v>134</v>
      </c>
      <c r="C394" s="3" t="s">
        <v>134</v>
      </c>
      <c r="D394" s="3" t="s">
        <v>134</v>
      </c>
      <c r="E394" s="3" t="s">
        <v>134</v>
      </c>
      <c r="F394" s="3" t="s">
        <v>228</v>
      </c>
      <c r="G394" s="3" t="s">
        <v>416</v>
      </c>
      <c r="H394" s="3" t="s">
        <v>799</v>
      </c>
      <c r="I394" s="3" t="s">
        <v>475</v>
      </c>
      <c r="J394" s="3"/>
      <c r="K394" s="26" t="s">
        <v>169</v>
      </c>
      <c r="L394" s="3" t="s">
        <v>24</v>
      </c>
      <c r="M394" s="3">
        <v>40</v>
      </c>
      <c r="N394" s="3" t="s">
        <v>266</v>
      </c>
      <c r="O394" s="53">
        <v>1399</v>
      </c>
      <c r="P394" s="55">
        <f t="shared" si="5"/>
        <v>55960</v>
      </c>
      <c r="Q394" s="3" t="s">
        <v>200</v>
      </c>
      <c r="R394" s="11" t="s">
        <v>26</v>
      </c>
      <c r="S394" s="3" t="s">
        <v>230</v>
      </c>
    </row>
    <row r="395" spans="1:21" ht="31.5" x14ac:dyDescent="0.3">
      <c r="A395" s="2">
        <v>392</v>
      </c>
      <c r="B395" s="3" t="s">
        <v>134</v>
      </c>
      <c r="C395" s="3" t="s">
        <v>134</v>
      </c>
      <c r="D395" s="3" t="s">
        <v>134</v>
      </c>
      <c r="E395" s="3" t="s">
        <v>134</v>
      </c>
      <c r="F395" s="3" t="s">
        <v>239</v>
      </c>
      <c r="G395" s="3" t="s">
        <v>422</v>
      </c>
      <c r="H395" s="3" t="s">
        <v>423</v>
      </c>
      <c r="I395" s="3" t="s">
        <v>475</v>
      </c>
      <c r="J395" s="3"/>
      <c r="K395" s="26" t="s">
        <v>169</v>
      </c>
      <c r="L395" s="3" t="s">
        <v>24</v>
      </c>
      <c r="M395" s="3">
        <v>1</v>
      </c>
      <c r="N395" s="3" t="s">
        <v>266</v>
      </c>
      <c r="O395" s="53">
        <v>1595.01</v>
      </c>
      <c r="P395" s="55">
        <f t="shared" si="5"/>
        <v>1595.01</v>
      </c>
      <c r="Q395" s="3" t="s">
        <v>200</v>
      </c>
      <c r="R395" s="11" t="s">
        <v>26</v>
      </c>
      <c r="S395" s="3" t="s">
        <v>230</v>
      </c>
    </row>
    <row r="396" spans="1:21" ht="49.9" customHeight="1" x14ac:dyDescent="0.3">
      <c r="A396" s="2">
        <v>393</v>
      </c>
      <c r="B396" s="3" t="s">
        <v>134</v>
      </c>
      <c r="C396" s="3" t="s">
        <v>134</v>
      </c>
      <c r="D396" s="3" t="s">
        <v>134</v>
      </c>
      <c r="E396" s="3" t="s">
        <v>134</v>
      </c>
      <c r="F396" s="3" t="s">
        <v>239</v>
      </c>
      <c r="G396" s="3" t="s">
        <v>424</v>
      </c>
      <c r="H396" s="3" t="s">
        <v>425</v>
      </c>
      <c r="I396" s="3" t="s">
        <v>475</v>
      </c>
      <c r="J396" s="3"/>
      <c r="K396" s="26" t="s">
        <v>169</v>
      </c>
      <c r="L396" s="3" t="s">
        <v>24</v>
      </c>
      <c r="M396" s="3">
        <v>1</v>
      </c>
      <c r="N396" s="3" t="s">
        <v>266</v>
      </c>
      <c r="O396" s="53">
        <v>622.9</v>
      </c>
      <c r="P396" s="55">
        <f t="shared" si="5"/>
        <v>622.9</v>
      </c>
      <c r="Q396" s="3" t="s">
        <v>200</v>
      </c>
      <c r="R396" s="11" t="s">
        <v>26</v>
      </c>
      <c r="S396" s="3" t="s">
        <v>230</v>
      </c>
    </row>
    <row r="397" spans="1:21" ht="52.9" customHeight="1" x14ac:dyDescent="0.3">
      <c r="A397" s="2">
        <v>394</v>
      </c>
      <c r="B397" s="3" t="s">
        <v>134</v>
      </c>
      <c r="C397" s="3" t="s">
        <v>134</v>
      </c>
      <c r="D397" s="3" t="s">
        <v>134</v>
      </c>
      <c r="E397" s="3" t="s">
        <v>134</v>
      </c>
      <c r="F397" s="3" t="s">
        <v>241</v>
      </c>
      <c r="G397" s="3" t="s">
        <v>664</v>
      </c>
      <c r="H397" s="3" t="s">
        <v>426</v>
      </c>
      <c r="I397" s="3" t="s">
        <v>475</v>
      </c>
      <c r="J397" s="3"/>
      <c r="K397" s="26" t="s">
        <v>169</v>
      </c>
      <c r="L397" s="3" t="s">
        <v>620</v>
      </c>
      <c r="M397" s="3">
        <v>1</v>
      </c>
      <c r="N397" s="3" t="s">
        <v>119</v>
      </c>
      <c r="O397" s="53">
        <v>20000</v>
      </c>
      <c r="P397" s="55">
        <f t="shared" si="5"/>
        <v>20000</v>
      </c>
      <c r="Q397" s="3" t="s">
        <v>200</v>
      </c>
      <c r="R397" s="11" t="s">
        <v>26</v>
      </c>
      <c r="S397" s="3" t="s">
        <v>230</v>
      </c>
    </row>
    <row r="398" spans="1:21" ht="47.45" customHeight="1" x14ac:dyDescent="0.3">
      <c r="A398" s="59">
        <v>395</v>
      </c>
      <c r="B398" s="3" t="s">
        <v>134</v>
      </c>
      <c r="C398" s="3" t="s">
        <v>134</v>
      </c>
      <c r="D398" s="3" t="s">
        <v>134</v>
      </c>
      <c r="E398" s="3" t="s">
        <v>134</v>
      </c>
      <c r="F398" s="3" t="s">
        <v>244</v>
      </c>
      <c r="G398" s="3" t="s">
        <v>665</v>
      </c>
      <c r="H398" s="3" t="s">
        <v>426</v>
      </c>
      <c r="I398" s="3" t="s">
        <v>475</v>
      </c>
      <c r="J398" s="3"/>
      <c r="K398" s="26" t="s">
        <v>169</v>
      </c>
      <c r="L398" s="3" t="s">
        <v>620</v>
      </c>
      <c r="M398" s="3">
        <v>8</v>
      </c>
      <c r="N398" s="3" t="s">
        <v>119</v>
      </c>
      <c r="O398" s="53">
        <v>4500</v>
      </c>
      <c r="P398" s="55">
        <f t="shared" si="5"/>
        <v>36000</v>
      </c>
      <c r="Q398" s="3" t="s">
        <v>200</v>
      </c>
      <c r="R398" s="11" t="s">
        <v>26</v>
      </c>
      <c r="S398" s="3" t="s">
        <v>230</v>
      </c>
    </row>
    <row r="399" spans="1:21" ht="37.9" customHeight="1" x14ac:dyDescent="0.3">
      <c r="A399" s="59">
        <v>396</v>
      </c>
      <c r="B399" s="3" t="s">
        <v>134</v>
      </c>
      <c r="C399" s="3" t="s">
        <v>134</v>
      </c>
      <c r="D399" s="3" t="s">
        <v>134</v>
      </c>
      <c r="E399" s="3" t="s">
        <v>134</v>
      </c>
      <c r="F399" s="3" t="s">
        <v>252</v>
      </c>
      <c r="G399" s="3" t="s">
        <v>427</v>
      </c>
      <c r="H399" s="3" t="s">
        <v>428</v>
      </c>
      <c r="I399" s="3" t="s">
        <v>475</v>
      </c>
      <c r="J399" s="3"/>
      <c r="K399" s="26" t="s">
        <v>169</v>
      </c>
      <c r="L399" s="3" t="s">
        <v>24</v>
      </c>
      <c r="M399" s="3">
        <v>1</v>
      </c>
      <c r="N399" s="3" t="s">
        <v>266</v>
      </c>
      <c r="O399" s="53">
        <v>5699</v>
      </c>
      <c r="P399" s="55">
        <f t="shared" si="5"/>
        <v>5699</v>
      </c>
      <c r="Q399" s="3" t="s">
        <v>200</v>
      </c>
      <c r="R399" s="11" t="s">
        <v>26</v>
      </c>
      <c r="S399" s="3" t="s">
        <v>230</v>
      </c>
    </row>
    <row r="400" spans="1:21" ht="18.75" x14ac:dyDescent="0.3">
      <c r="A400" s="2">
        <v>397</v>
      </c>
      <c r="B400" s="3" t="s">
        <v>134</v>
      </c>
      <c r="C400" s="3" t="s">
        <v>134</v>
      </c>
      <c r="D400" s="3" t="s">
        <v>134</v>
      </c>
      <c r="E400" s="3" t="s">
        <v>134</v>
      </c>
      <c r="F400" s="3" t="s">
        <v>429</v>
      </c>
      <c r="G400" s="3" t="s">
        <v>430</v>
      </c>
      <c r="H400" s="3" t="s">
        <v>828</v>
      </c>
      <c r="I400" s="3" t="s">
        <v>475</v>
      </c>
      <c r="J400" s="3"/>
      <c r="K400" s="26" t="s">
        <v>169</v>
      </c>
      <c r="L400" s="3" t="s">
        <v>24</v>
      </c>
      <c r="M400" s="3">
        <v>2</v>
      </c>
      <c r="N400" s="3" t="s">
        <v>266</v>
      </c>
      <c r="O400" s="53">
        <v>850</v>
      </c>
      <c r="P400" s="55">
        <f t="shared" si="5"/>
        <v>1700</v>
      </c>
      <c r="Q400" s="3" t="s">
        <v>200</v>
      </c>
      <c r="R400" s="11" t="s">
        <v>26</v>
      </c>
      <c r="S400" s="3" t="s">
        <v>230</v>
      </c>
    </row>
    <row r="401" spans="1:21" ht="31.5" x14ac:dyDescent="0.3">
      <c r="A401" s="2">
        <v>398</v>
      </c>
      <c r="B401" s="3" t="s">
        <v>134</v>
      </c>
      <c r="C401" s="3" t="s">
        <v>134</v>
      </c>
      <c r="D401" s="3" t="s">
        <v>134</v>
      </c>
      <c r="E401" s="3" t="s">
        <v>134</v>
      </c>
      <c r="F401" s="3" t="s">
        <v>431</v>
      </c>
      <c r="G401" s="3" t="s">
        <v>432</v>
      </c>
      <c r="H401" s="3" t="s">
        <v>829</v>
      </c>
      <c r="I401" s="3" t="s">
        <v>475</v>
      </c>
      <c r="J401" s="3"/>
      <c r="K401" s="26" t="s">
        <v>169</v>
      </c>
      <c r="L401" s="3" t="s">
        <v>24</v>
      </c>
      <c r="M401" s="3">
        <v>1</v>
      </c>
      <c r="N401" s="3" t="s">
        <v>266</v>
      </c>
      <c r="O401" s="53">
        <v>1368</v>
      </c>
      <c r="P401" s="55">
        <f t="shared" si="5"/>
        <v>1368</v>
      </c>
      <c r="Q401" s="3" t="s">
        <v>200</v>
      </c>
      <c r="R401" s="11" t="s">
        <v>26</v>
      </c>
      <c r="S401" s="3" t="s">
        <v>230</v>
      </c>
    </row>
    <row r="402" spans="1:21" ht="31.5" x14ac:dyDescent="0.3">
      <c r="A402" s="2">
        <v>399</v>
      </c>
      <c r="B402" s="3" t="s">
        <v>134</v>
      </c>
      <c r="C402" s="3" t="s">
        <v>134</v>
      </c>
      <c r="D402" s="3" t="s">
        <v>134</v>
      </c>
      <c r="E402" s="3" t="s">
        <v>134</v>
      </c>
      <c r="F402" s="3" t="s">
        <v>255</v>
      </c>
      <c r="G402" s="3" t="s">
        <v>433</v>
      </c>
      <c r="H402" s="3" t="s">
        <v>613</v>
      </c>
      <c r="I402" s="3" t="s">
        <v>475</v>
      </c>
      <c r="J402" s="3"/>
      <c r="K402" s="26" t="s">
        <v>169</v>
      </c>
      <c r="L402" s="3" t="s">
        <v>24</v>
      </c>
      <c r="M402" s="3">
        <v>2</v>
      </c>
      <c r="N402" s="3" t="s">
        <v>266</v>
      </c>
      <c r="O402" s="53">
        <v>719</v>
      </c>
      <c r="P402" s="55">
        <f t="shared" ref="P402:P429" si="6">O402*M402</f>
        <v>1438</v>
      </c>
      <c r="Q402" s="3" t="s">
        <v>200</v>
      </c>
      <c r="R402" s="11" t="s">
        <v>26</v>
      </c>
      <c r="S402" s="3" t="s">
        <v>230</v>
      </c>
    </row>
    <row r="403" spans="1:21" ht="31.5" x14ac:dyDescent="0.3">
      <c r="A403" s="59">
        <v>400</v>
      </c>
      <c r="B403" s="3" t="s">
        <v>134</v>
      </c>
      <c r="C403" s="3" t="s">
        <v>134</v>
      </c>
      <c r="D403" s="3" t="s">
        <v>134</v>
      </c>
      <c r="E403" s="3" t="s">
        <v>134</v>
      </c>
      <c r="F403" s="3" t="s">
        <v>335</v>
      </c>
      <c r="G403" s="3" t="s">
        <v>434</v>
      </c>
      <c r="H403" s="3" t="s">
        <v>800</v>
      </c>
      <c r="I403" s="3" t="s">
        <v>475</v>
      </c>
      <c r="J403" s="3"/>
      <c r="K403" s="26" t="s">
        <v>169</v>
      </c>
      <c r="L403" s="3" t="s">
        <v>24</v>
      </c>
      <c r="M403" s="3">
        <v>6</v>
      </c>
      <c r="N403" s="3" t="s">
        <v>266</v>
      </c>
      <c r="O403" s="53">
        <v>323</v>
      </c>
      <c r="P403" s="55">
        <f t="shared" si="6"/>
        <v>1938</v>
      </c>
      <c r="Q403" s="3" t="s">
        <v>200</v>
      </c>
      <c r="R403" s="11" t="s">
        <v>37</v>
      </c>
      <c r="S403" s="3" t="s">
        <v>230</v>
      </c>
    </row>
    <row r="404" spans="1:21" ht="18.75" x14ac:dyDescent="0.3">
      <c r="A404" s="59">
        <v>401</v>
      </c>
      <c r="B404" s="3" t="s">
        <v>134</v>
      </c>
      <c r="C404" s="3" t="s">
        <v>134</v>
      </c>
      <c r="D404" s="3" t="s">
        <v>134</v>
      </c>
      <c r="E404" s="3" t="s">
        <v>134</v>
      </c>
      <c r="F404" s="3" t="s">
        <v>417</v>
      </c>
      <c r="G404" s="3" t="s">
        <v>418</v>
      </c>
      <c r="H404" s="3" t="s">
        <v>419</v>
      </c>
      <c r="I404" s="3" t="s">
        <v>475</v>
      </c>
      <c r="J404" s="3"/>
      <c r="K404" s="26" t="s">
        <v>169</v>
      </c>
      <c r="L404" s="3" t="s">
        <v>24</v>
      </c>
      <c r="M404" s="3">
        <v>75</v>
      </c>
      <c r="N404" s="3" t="s">
        <v>266</v>
      </c>
      <c r="O404" s="53">
        <v>273</v>
      </c>
      <c r="P404" s="55">
        <f t="shared" si="6"/>
        <v>20475</v>
      </c>
      <c r="Q404" s="3" t="s">
        <v>120</v>
      </c>
      <c r="R404" s="11" t="s">
        <v>26</v>
      </c>
      <c r="S404" s="3" t="s">
        <v>230</v>
      </c>
    </row>
    <row r="405" spans="1:21" ht="31.5" x14ac:dyDescent="0.3">
      <c r="A405" s="2">
        <v>402</v>
      </c>
      <c r="B405" s="3" t="s">
        <v>134</v>
      </c>
      <c r="C405" s="3" t="s">
        <v>134</v>
      </c>
      <c r="D405" s="3" t="s">
        <v>134</v>
      </c>
      <c r="E405" s="3" t="s">
        <v>134</v>
      </c>
      <c r="F405" s="3" t="s">
        <v>417</v>
      </c>
      <c r="G405" s="3" t="s">
        <v>420</v>
      </c>
      <c r="H405" s="3" t="s">
        <v>419</v>
      </c>
      <c r="I405" s="3" t="s">
        <v>475</v>
      </c>
      <c r="J405" s="3"/>
      <c r="K405" s="26" t="s">
        <v>169</v>
      </c>
      <c r="L405" s="3" t="s">
        <v>620</v>
      </c>
      <c r="M405" s="3">
        <v>1</v>
      </c>
      <c r="N405" s="3" t="s">
        <v>119</v>
      </c>
      <c r="O405" s="53">
        <v>10037.61</v>
      </c>
      <c r="P405" s="55">
        <f t="shared" si="6"/>
        <v>10037.61</v>
      </c>
      <c r="Q405" s="3" t="s">
        <v>120</v>
      </c>
      <c r="R405" s="11" t="s">
        <v>26</v>
      </c>
      <c r="S405" s="3" t="s">
        <v>230</v>
      </c>
    </row>
    <row r="406" spans="1:21" ht="31.5" x14ac:dyDescent="0.3">
      <c r="A406" s="2">
        <v>403</v>
      </c>
      <c r="B406" s="3" t="s">
        <v>134</v>
      </c>
      <c r="C406" s="3" t="s">
        <v>134</v>
      </c>
      <c r="D406" s="3" t="s">
        <v>134</v>
      </c>
      <c r="E406" s="3" t="s">
        <v>134</v>
      </c>
      <c r="F406" s="3" t="s">
        <v>417</v>
      </c>
      <c r="G406" s="3" t="s">
        <v>421</v>
      </c>
      <c r="H406" s="3" t="s">
        <v>419</v>
      </c>
      <c r="I406" s="3" t="s">
        <v>475</v>
      </c>
      <c r="J406" s="3"/>
      <c r="K406" s="26" t="s">
        <v>169</v>
      </c>
      <c r="L406" s="3" t="s">
        <v>620</v>
      </c>
      <c r="M406" s="3">
        <v>1</v>
      </c>
      <c r="N406" s="3" t="s">
        <v>119</v>
      </c>
      <c r="O406" s="53">
        <v>25000</v>
      </c>
      <c r="P406" s="55">
        <f t="shared" si="6"/>
        <v>25000</v>
      </c>
      <c r="Q406" s="3" t="s">
        <v>120</v>
      </c>
      <c r="R406" s="11" t="s">
        <v>26</v>
      </c>
      <c r="S406" s="3" t="s">
        <v>230</v>
      </c>
    </row>
    <row r="407" spans="1:21" ht="18.75" x14ac:dyDescent="0.3">
      <c r="A407" s="2">
        <v>404</v>
      </c>
      <c r="B407" s="3" t="s">
        <v>134</v>
      </c>
      <c r="C407" s="3" t="s">
        <v>134</v>
      </c>
      <c r="D407" s="3" t="s">
        <v>134</v>
      </c>
      <c r="E407" s="3" t="s">
        <v>134</v>
      </c>
      <c r="F407" s="3" t="s">
        <v>612</v>
      </c>
      <c r="G407" s="3" t="s">
        <v>412</v>
      </c>
      <c r="H407" s="3" t="s">
        <v>413</v>
      </c>
      <c r="I407" s="3" t="s">
        <v>475</v>
      </c>
      <c r="J407" s="3"/>
      <c r="K407" s="26" t="s">
        <v>169</v>
      </c>
      <c r="L407" s="3" t="s">
        <v>620</v>
      </c>
      <c r="M407" s="3">
        <v>7</v>
      </c>
      <c r="N407" s="3" t="s">
        <v>119</v>
      </c>
      <c r="O407" s="53">
        <v>23</v>
      </c>
      <c r="P407" s="55">
        <f t="shared" si="6"/>
        <v>161</v>
      </c>
      <c r="Q407" s="3" t="s">
        <v>120</v>
      </c>
      <c r="R407" s="11" t="s">
        <v>26</v>
      </c>
      <c r="S407" s="3" t="s">
        <v>230</v>
      </c>
    </row>
    <row r="408" spans="1:21" ht="18.75" x14ac:dyDescent="0.3">
      <c r="A408" s="59">
        <v>405</v>
      </c>
      <c r="B408" s="3" t="s">
        <v>134</v>
      </c>
      <c r="C408" s="3" t="s">
        <v>134</v>
      </c>
      <c r="D408" s="3" t="s">
        <v>134</v>
      </c>
      <c r="E408" s="3" t="s">
        <v>134</v>
      </c>
      <c r="F408" s="3" t="s">
        <v>612</v>
      </c>
      <c r="G408" s="3" t="s">
        <v>414</v>
      </c>
      <c r="H408" s="3" t="s">
        <v>415</v>
      </c>
      <c r="I408" s="3" t="s">
        <v>475</v>
      </c>
      <c r="J408" s="3"/>
      <c r="K408" s="26" t="s">
        <v>169</v>
      </c>
      <c r="L408" s="3" t="s">
        <v>620</v>
      </c>
      <c r="M408" s="3">
        <v>12</v>
      </c>
      <c r="N408" s="3" t="s">
        <v>119</v>
      </c>
      <c r="O408" s="53">
        <v>67.14</v>
      </c>
      <c r="P408" s="55">
        <f t="shared" si="6"/>
        <v>805.68000000000006</v>
      </c>
      <c r="Q408" s="3" t="s">
        <v>120</v>
      </c>
      <c r="R408" s="11" t="s">
        <v>26</v>
      </c>
      <c r="S408" s="3" t="s">
        <v>230</v>
      </c>
    </row>
    <row r="409" spans="1:21" ht="47.25" x14ac:dyDescent="0.25">
      <c r="A409" s="59">
        <v>406</v>
      </c>
      <c r="B409" s="3" t="s">
        <v>407</v>
      </c>
      <c r="C409" s="3" t="s">
        <v>219</v>
      </c>
      <c r="D409" s="3" t="s">
        <v>408</v>
      </c>
      <c r="E409" s="3">
        <v>200037</v>
      </c>
      <c r="F409" s="3" t="s">
        <v>409</v>
      </c>
      <c r="G409" s="3" t="s">
        <v>614</v>
      </c>
      <c r="H409" s="3" t="s">
        <v>615</v>
      </c>
      <c r="I409" s="3" t="s">
        <v>475</v>
      </c>
      <c r="J409" s="3"/>
      <c r="K409" s="26" t="s">
        <v>169</v>
      </c>
      <c r="L409" s="3" t="s">
        <v>24</v>
      </c>
      <c r="M409" s="3">
        <v>5</v>
      </c>
      <c r="N409" s="3" t="s">
        <v>25</v>
      </c>
      <c r="O409" s="53">
        <v>125</v>
      </c>
      <c r="P409" s="55">
        <f t="shared" si="6"/>
        <v>625</v>
      </c>
      <c r="Q409" s="3" t="s">
        <v>120</v>
      </c>
      <c r="R409" s="11" t="s">
        <v>26</v>
      </c>
      <c r="S409" s="3" t="s">
        <v>480</v>
      </c>
      <c r="U409"/>
    </row>
    <row r="410" spans="1:21" ht="31.5" x14ac:dyDescent="0.25">
      <c r="A410" s="2">
        <v>407</v>
      </c>
      <c r="B410" s="3" t="s">
        <v>407</v>
      </c>
      <c r="C410" s="3" t="s">
        <v>219</v>
      </c>
      <c r="D410" s="3" t="s">
        <v>408</v>
      </c>
      <c r="E410" s="3">
        <v>2000547</v>
      </c>
      <c r="F410" s="3" t="s">
        <v>801</v>
      </c>
      <c r="G410" s="3" t="s">
        <v>614</v>
      </c>
      <c r="H410" s="3" t="s">
        <v>615</v>
      </c>
      <c r="I410" s="3" t="s">
        <v>475</v>
      </c>
      <c r="J410" s="3"/>
      <c r="K410" s="26" t="s">
        <v>169</v>
      </c>
      <c r="L410" s="3" t="s">
        <v>24</v>
      </c>
      <c r="M410" s="3">
        <v>4</v>
      </c>
      <c r="N410" s="3" t="s">
        <v>25</v>
      </c>
      <c r="O410" s="53">
        <v>400</v>
      </c>
      <c r="P410" s="55">
        <f t="shared" si="6"/>
        <v>1600</v>
      </c>
      <c r="Q410" s="3" t="s">
        <v>120</v>
      </c>
      <c r="R410" s="11" t="s">
        <v>26</v>
      </c>
      <c r="S410" s="3" t="s">
        <v>480</v>
      </c>
      <c r="U410"/>
    </row>
    <row r="411" spans="1:21" ht="31.5" x14ac:dyDescent="0.25">
      <c r="A411" s="2">
        <v>408</v>
      </c>
      <c r="B411" s="3" t="s">
        <v>81</v>
      </c>
      <c r="C411" s="3" t="s">
        <v>78</v>
      </c>
      <c r="D411" s="3" t="s">
        <v>478</v>
      </c>
      <c r="E411" s="3" t="s">
        <v>134</v>
      </c>
      <c r="F411" s="3" t="s">
        <v>410</v>
      </c>
      <c r="G411" s="3" t="s">
        <v>80</v>
      </c>
      <c r="H411" s="3" t="s">
        <v>479</v>
      </c>
      <c r="I411" s="3" t="s">
        <v>475</v>
      </c>
      <c r="J411" s="3"/>
      <c r="K411" s="26" t="s">
        <v>169</v>
      </c>
      <c r="L411" s="3" t="s">
        <v>24</v>
      </c>
      <c r="M411" s="3">
        <v>10</v>
      </c>
      <c r="N411" s="3" t="s">
        <v>25</v>
      </c>
      <c r="O411" s="53">
        <v>40</v>
      </c>
      <c r="P411" s="55">
        <f t="shared" si="6"/>
        <v>400</v>
      </c>
      <c r="Q411" s="3" t="s">
        <v>120</v>
      </c>
      <c r="R411" s="11" t="s">
        <v>26</v>
      </c>
      <c r="S411" s="3" t="s">
        <v>482</v>
      </c>
      <c r="U411"/>
    </row>
    <row r="412" spans="1:21" ht="31.5" x14ac:dyDescent="0.25">
      <c r="A412" s="2">
        <v>409</v>
      </c>
      <c r="B412" s="3" t="s">
        <v>81</v>
      </c>
      <c r="C412" s="3" t="s">
        <v>78</v>
      </c>
      <c r="D412" s="3" t="s">
        <v>478</v>
      </c>
      <c r="E412" s="3" t="s">
        <v>134</v>
      </c>
      <c r="F412" s="3" t="s">
        <v>411</v>
      </c>
      <c r="G412" s="3" t="s">
        <v>80</v>
      </c>
      <c r="H412" s="3" t="s">
        <v>479</v>
      </c>
      <c r="I412" s="3" t="s">
        <v>475</v>
      </c>
      <c r="J412" s="3"/>
      <c r="K412" s="26" t="s">
        <v>169</v>
      </c>
      <c r="L412" s="3" t="s">
        <v>24</v>
      </c>
      <c r="M412" s="3">
        <v>5</v>
      </c>
      <c r="N412" s="3" t="s">
        <v>25</v>
      </c>
      <c r="O412" s="53">
        <v>150</v>
      </c>
      <c r="P412" s="55">
        <f t="shared" si="6"/>
        <v>750</v>
      </c>
      <c r="Q412" s="3" t="s">
        <v>120</v>
      </c>
      <c r="R412" s="11" t="s">
        <v>26</v>
      </c>
      <c r="S412" s="3" t="s">
        <v>482</v>
      </c>
      <c r="U412"/>
    </row>
    <row r="413" spans="1:21" ht="31.5" x14ac:dyDescent="0.25">
      <c r="A413" s="59">
        <v>410</v>
      </c>
      <c r="B413" s="3" t="s">
        <v>616</v>
      </c>
      <c r="C413" s="3" t="s">
        <v>134</v>
      </c>
      <c r="D413" s="3" t="s">
        <v>134</v>
      </c>
      <c r="E413" s="3" t="s">
        <v>134</v>
      </c>
      <c r="F413" s="3" t="s">
        <v>640</v>
      </c>
      <c r="G413" s="3" t="s">
        <v>641</v>
      </c>
      <c r="H413" s="3" t="s">
        <v>642</v>
      </c>
      <c r="I413" s="3" t="s">
        <v>475</v>
      </c>
      <c r="J413" s="3"/>
      <c r="K413" s="26" t="s">
        <v>101</v>
      </c>
      <c r="L413" s="3" t="s">
        <v>620</v>
      </c>
      <c r="M413" s="3">
        <v>1</v>
      </c>
      <c r="N413" s="3" t="s">
        <v>119</v>
      </c>
      <c r="O413" s="53">
        <v>10000</v>
      </c>
      <c r="P413" s="55">
        <f t="shared" si="6"/>
        <v>10000</v>
      </c>
      <c r="Q413" s="3" t="s">
        <v>120</v>
      </c>
      <c r="R413" s="11" t="s">
        <v>96</v>
      </c>
      <c r="S413" s="3" t="s">
        <v>621</v>
      </c>
      <c r="U413"/>
    </row>
    <row r="414" spans="1:21" ht="78.75" x14ac:dyDescent="0.25">
      <c r="A414" s="59">
        <v>411</v>
      </c>
      <c r="D414" s="3"/>
      <c r="E414" s="3"/>
      <c r="F414" s="3" t="s">
        <v>840</v>
      </c>
      <c r="G414" s="3" t="s">
        <v>841</v>
      </c>
      <c r="H414" s="3" t="s">
        <v>842</v>
      </c>
      <c r="I414" s="3"/>
      <c r="J414" s="3"/>
      <c r="K414" s="26" t="s">
        <v>185</v>
      </c>
      <c r="L414" s="3" t="s">
        <v>24</v>
      </c>
      <c r="M414" s="3">
        <v>98</v>
      </c>
      <c r="N414" s="3" t="s">
        <v>25</v>
      </c>
      <c r="O414" s="53">
        <v>239</v>
      </c>
      <c r="P414" s="55">
        <f t="shared" si="6"/>
        <v>23422</v>
      </c>
      <c r="Q414" s="3" t="s">
        <v>200</v>
      </c>
      <c r="R414" s="11" t="s">
        <v>26</v>
      </c>
      <c r="S414" s="3" t="s">
        <v>230</v>
      </c>
      <c r="U414"/>
    </row>
    <row r="415" spans="1:21" ht="24.6" customHeight="1" x14ac:dyDescent="0.3">
      <c r="A415" s="2">
        <v>412</v>
      </c>
      <c r="B415" s="3" t="s">
        <v>134</v>
      </c>
      <c r="C415" s="3" t="s">
        <v>134</v>
      </c>
      <c r="D415" s="3" t="s">
        <v>134</v>
      </c>
      <c r="E415" s="3" t="s">
        <v>134</v>
      </c>
      <c r="F415" s="3" t="s">
        <v>435</v>
      </c>
      <c r="G415" s="3" t="s">
        <v>436</v>
      </c>
      <c r="H415" s="3" t="s">
        <v>437</v>
      </c>
      <c r="I415" s="3" t="s">
        <v>475</v>
      </c>
      <c r="J415" s="3"/>
      <c r="K415" s="26" t="s">
        <v>185</v>
      </c>
      <c r="L415" s="3" t="s">
        <v>24</v>
      </c>
      <c r="M415" s="3">
        <v>1</v>
      </c>
      <c r="N415" s="3" t="s">
        <v>25</v>
      </c>
      <c r="O415" s="53">
        <v>1125</v>
      </c>
      <c r="P415" s="53">
        <f t="shared" si="6"/>
        <v>1125</v>
      </c>
      <c r="Q415" s="3" t="s">
        <v>200</v>
      </c>
      <c r="R415" s="11" t="s">
        <v>37</v>
      </c>
      <c r="S415" s="3" t="s">
        <v>230</v>
      </c>
    </row>
    <row r="416" spans="1:21" ht="27.6" customHeight="1" x14ac:dyDescent="0.3">
      <c r="A416" s="2">
        <v>413</v>
      </c>
      <c r="B416" s="3" t="s">
        <v>134</v>
      </c>
      <c r="C416" s="3" t="s">
        <v>134</v>
      </c>
      <c r="D416" s="3" t="s">
        <v>134</v>
      </c>
      <c r="E416" s="3" t="s">
        <v>134</v>
      </c>
      <c r="F416" s="3" t="s">
        <v>439</v>
      </c>
      <c r="G416" s="3" t="s">
        <v>440</v>
      </c>
      <c r="H416" s="3" t="s">
        <v>441</v>
      </c>
      <c r="I416" s="3" t="s">
        <v>475</v>
      </c>
      <c r="J416" s="3"/>
      <c r="K416" s="26" t="s">
        <v>185</v>
      </c>
      <c r="L416" s="3" t="s">
        <v>24</v>
      </c>
      <c r="M416" s="3">
        <v>2</v>
      </c>
      <c r="N416" s="3" t="s">
        <v>25</v>
      </c>
      <c r="O416" s="53">
        <v>1168.2</v>
      </c>
      <c r="P416" s="53">
        <f t="shared" si="6"/>
        <v>2336.4</v>
      </c>
      <c r="Q416" s="3" t="s">
        <v>120</v>
      </c>
      <c r="R416" s="11" t="s">
        <v>37</v>
      </c>
      <c r="S416" s="3" t="s">
        <v>230</v>
      </c>
    </row>
    <row r="417" spans="1:19" ht="31.15" customHeight="1" x14ac:dyDescent="0.3">
      <c r="A417" s="2">
        <v>414</v>
      </c>
      <c r="D417" s="3"/>
      <c r="E417" s="3"/>
      <c r="F417" s="3" t="s">
        <v>813</v>
      </c>
      <c r="G417" s="3" t="s">
        <v>806</v>
      </c>
      <c r="H417" s="3" t="s">
        <v>831</v>
      </c>
      <c r="I417" s="3"/>
      <c r="J417" s="3"/>
      <c r="K417" s="26" t="s">
        <v>185</v>
      </c>
      <c r="L417" s="3" t="s">
        <v>24</v>
      </c>
      <c r="M417" s="3">
        <v>1</v>
      </c>
      <c r="N417" s="3" t="s">
        <v>25</v>
      </c>
      <c r="O417" s="53">
        <v>1607.32</v>
      </c>
      <c r="P417" s="53">
        <f t="shared" si="6"/>
        <v>1607.32</v>
      </c>
      <c r="Q417" s="3" t="s">
        <v>120</v>
      </c>
      <c r="R417" s="11" t="s">
        <v>37</v>
      </c>
      <c r="S417" s="3" t="s">
        <v>230</v>
      </c>
    </row>
    <row r="418" spans="1:19" ht="45" customHeight="1" x14ac:dyDescent="0.3">
      <c r="A418" s="59">
        <v>415</v>
      </c>
      <c r="D418" s="3"/>
      <c r="E418" s="3"/>
      <c r="F418" s="3" t="s">
        <v>813</v>
      </c>
      <c r="G418" s="3" t="s">
        <v>807</v>
      </c>
      <c r="H418" s="3" t="s">
        <v>831</v>
      </c>
      <c r="I418" s="3"/>
      <c r="J418" s="3"/>
      <c r="K418" s="26" t="s">
        <v>185</v>
      </c>
      <c r="L418" s="3" t="s">
        <v>24</v>
      </c>
      <c r="M418" s="3">
        <v>2</v>
      </c>
      <c r="N418" s="3" t="s">
        <v>25</v>
      </c>
      <c r="O418" s="53">
        <v>849</v>
      </c>
      <c r="P418" s="53">
        <f t="shared" si="6"/>
        <v>1698</v>
      </c>
      <c r="Q418" s="3" t="s">
        <v>120</v>
      </c>
      <c r="R418" s="11" t="s">
        <v>37</v>
      </c>
      <c r="S418" s="3" t="s">
        <v>230</v>
      </c>
    </row>
    <row r="419" spans="1:19" ht="42" customHeight="1" x14ac:dyDescent="0.3">
      <c r="A419" s="59">
        <v>416</v>
      </c>
      <c r="D419" s="3"/>
      <c r="E419" s="3"/>
      <c r="F419" s="3" t="s">
        <v>813</v>
      </c>
      <c r="G419" s="3" t="s">
        <v>808</v>
      </c>
      <c r="H419" s="3" t="s">
        <v>831</v>
      </c>
      <c r="I419" s="3"/>
      <c r="J419" s="3"/>
      <c r="K419" s="26" t="s">
        <v>185</v>
      </c>
      <c r="L419" s="3" t="s">
        <v>24</v>
      </c>
      <c r="M419" s="3">
        <v>1</v>
      </c>
      <c r="N419" s="3" t="s">
        <v>25</v>
      </c>
      <c r="O419" s="53">
        <v>3799</v>
      </c>
      <c r="P419" s="53">
        <f t="shared" si="6"/>
        <v>3799</v>
      </c>
      <c r="Q419" s="3" t="s">
        <v>120</v>
      </c>
      <c r="R419" s="11" t="s">
        <v>37</v>
      </c>
      <c r="S419" s="3" t="s">
        <v>230</v>
      </c>
    </row>
    <row r="420" spans="1:19" ht="31.5" x14ac:dyDescent="0.3">
      <c r="A420" s="2">
        <v>417</v>
      </c>
      <c r="D420" s="3"/>
      <c r="E420" s="3"/>
      <c r="F420" s="3" t="s">
        <v>809</v>
      </c>
      <c r="G420" s="3" t="s">
        <v>809</v>
      </c>
      <c r="H420" s="3" t="s">
        <v>832</v>
      </c>
      <c r="I420" s="3"/>
      <c r="J420" s="3"/>
      <c r="K420" s="26" t="s">
        <v>185</v>
      </c>
      <c r="L420" s="3" t="s">
        <v>620</v>
      </c>
      <c r="M420" s="3">
        <v>1</v>
      </c>
      <c r="N420" s="3" t="s">
        <v>119</v>
      </c>
      <c r="O420" s="53">
        <v>2500</v>
      </c>
      <c r="P420" s="53">
        <f t="shared" si="6"/>
        <v>2500</v>
      </c>
      <c r="Q420" s="3" t="s">
        <v>120</v>
      </c>
      <c r="R420" s="11" t="s">
        <v>37</v>
      </c>
      <c r="S420" s="3" t="s">
        <v>230</v>
      </c>
    </row>
    <row r="421" spans="1:19" ht="31.5" x14ac:dyDescent="0.3">
      <c r="A421" s="2">
        <v>418</v>
      </c>
      <c r="D421" s="3"/>
      <c r="E421" s="3"/>
      <c r="F421" s="3" t="s">
        <v>809</v>
      </c>
      <c r="G421" s="3" t="s">
        <v>809</v>
      </c>
      <c r="H421" s="3" t="s">
        <v>832</v>
      </c>
      <c r="I421" s="3"/>
      <c r="J421" s="3"/>
      <c r="K421" s="26" t="s">
        <v>185</v>
      </c>
      <c r="L421" s="3" t="s">
        <v>620</v>
      </c>
      <c r="M421" s="3">
        <v>1</v>
      </c>
      <c r="N421" s="3" t="s">
        <v>119</v>
      </c>
      <c r="O421" s="53">
        <v>2500</v>
      </c>
      <c r="P421" s="53">
        <f t="shared" si="6"/>
        <v>2500</v>
      </c>
      <c r="Q421" s="3" t="s">
        <v>120</v>
      </c>
      <c r="R421" s="11" t="s">
        <v>37</v>
      </c>
      <c r="S421" s="3" t="s">
        <v>230</v>
      </c>
    </row>
    <row r="422" spans="1:19" ht="31.5" x14ac:dyDescent="0.3">
      <c r="A422" s="2">
        <v>419</v>
      </c>
      <c r="D422" s="3"/>
      <c r="E422" s="3"/>
      <c r="F422" s="3" t="s">
        <v>824</v>
      </c>
      <c r="G422" s="3" t="s">
        <v>836</v>
      </c>
      <c r="H422" s="3" t="s">
        <v>833</v>
      </c>
      <c r="I422" s="3"/>
      <c r="J422" s="3"/>
      <c r="K422" s="26" t="s">
        <v>185</v>
      </c>
      <c r="L422" s="3" t="s">
        <v>620</v>
      </c>
      <c r="M422" s="3">
        <v>1</v>
      </c>
      <c r="N422" s="3" t="s">
        <v>119</v>
      </c>
      <c r="O422" s="53">
        <v>400</v>
      </c>
      <c r="P422" s="53">
        <f t="shared" si="6"/>
        <v>400</v>
      </c>
      <c r="Q422" s="3" t="s">
        <v>120</v>
      </c>
      <c r="R422" s="11" t="s">
        <v>37</v>
      </c>
      <c r="S422" s="3" t="s">
        <v>230</v>
      </c>
    </row>
    <row r="423" spans="1:19" ht="52.9" customHeight="1" x14ac:dyDescent="0.3">
      <c r="A423" s="59">
        <v>420</v>
      </c>
      <c r="D423" s="3"/>
      <c r="E423" s="3"/>
      <c r="F423" s="3" t="s">
        <v>619</v>
      </c>
      <c r="G423" s="3" t="s">
        <v>849</v>
      </c>
      <c r="H423" s="3" t="s">
        <v>850</v>
      </c>
      <c r="I423" s="3"/>
      <c r="J423" s="3"/>
      <c r="K423" s="26" t="s">
        <v>185</v>
      </c>
      <c r="L423" s="3" t="s">
        <v>620</v>
      </c>
      <c r="M423" s="3">
        <v>1</v>
      </c>
      <c r="N423" s="3" t="s">
        <v>119</v>
      </c>
      <c r="O423" s="53">
        <v>10000</v>
      </c>
      <c r="P423" s="53">
        <f t="shared" si="6"/>
        <v>10000</v>
      </c>
      <c r="Q423" s="3" t="s">
        <v>120</v>
      </c>
      <c r="R423" s="11" t="s">
        <v>96</v>
      </c>
      <c r="S423" s="3" t="s">
        <v>621</v>
      </c>
    </row>
    <row r="424" spans="1:19" ht="31.5" x14ac:dyDescent="0.3">
      <c r="A424" s="59">
        <v>421</v>
      </c>
      <c r="D424" s="3"/>
      <c r="E424" s="3"/>
      <c r="F424" s="3" t="s">
        <v>837</v>
      </c>
      <c r="G424" s="3" t="s">
        <v>810</v>
      </c>
      <c r="H424" s="3" t="s">
        <v>838</v>
      </c>
      <c r="I424" s="3"/>
      <c r="J424" s="3"/>
      <c r="K424" s="26" t="s">
        <v>185</v>
      </c>
      <c r="L424" s="3" t="s">
        <v>620</v>
      </c>
      <c r="M424" s="3">
        <v>1</v>
      </c>
      <c r="N424" s="3" t="s">
        <v>119</v>
      </c>
      <c r="O424" s="53">
        <v>300</v>
      </c>
      <c r="P424" s="53">
        <f t="shared" si="6"/>
        <v>300</v>
      </c>
      <c r="Q424" s="3" t="s">
        <v>120</v>
      </c>
      <c r="R424" s="11" t="s">
        <v>37</v>
      </c>
      <c r="S424" s="3" t="s">
        <v>230</v>
      </c>
    </row>
    <row r="425" spans="1:19" ht="47.25" x14ac:dyDescent="0.3">
      <c r="A425" s="2">
        <v>422</v>
      </c>
      <c r="D425" s="3"/>
      <c r="E425" s="3"/>
      <c r="F425" s="3" t="s">
        <v>830</v>
      </c>
      <c r="G425" s="3" t="s">
        <v>839</v>
      </c>
      <c r="H425" s="3" t="s">
        <v>834</v>
      </c>
      <c r="I425" s="3"/>
      <c r="J425" s="3"/>
      <c r="K425" s="26" t="s">
        <v>185</v>
      </c>
      <c r="L425" s="3" t="s">
        <v>620</v>
      </c>
      <c r="M425" s="3">
        <v>2</v>
      </c>
      <c r="N425" s="3" t="s">
        <v>119</v>
      </c>
      <c r="O425" s="53">
        <v>400</v>
      </c>
      <c r="P425" s="53">
        <f t="shared" si="6"/>
        <v>800</v>
      </c>
      <c r="Q425" s="3" t="s">
        <v>120</v>
      </c>
      <c r="R425" s="11" t="s">
        <v>37</v>
      </c>
      <c r="S425" s="3" t="s">
        <v>230</v>
      </c>
    </row>
    <row r="426" spans="1:19" ht="18.75" x14ac:dyDescent="0.3">
      <c r="A426" s="2">
        <v>423</v>
      </c>
      <c r="D426" s="3"/>
      <c r="E426" s="3"/>
      <c r="F426" s="3" t="s">
        <v>811</v>
      </c>
      <c r="G426" s="3" t="s">
        <v>811</v>
      </c>
      <c r="H426" s="3" t="s">
        <v>835</v>
      </c>
      <c r="I426" s="3"/>
      <c r="J426" s="3"/>
      <c r="K426" s="26" t="s">
        <v>185</v>
      </c>
      <c r="L426" s="3" t="s">
        <v>620</v>
      </c>
      <c r="M426" s="3">
        <v>2</v>
      </c>
      <c r="N426" s="3" t="s">
        <v>119</v>
      </c>
      <c r="O426" s="53">
        <v>600</v>
      </c>
      <c r="P426" s="53">
        <f t="shared" si="6"/>
        <v>1200</v>
      </c>
      <c r="Q426" s="3" t="s">
        <v>120</v>
      </c>
      <c r="R426" s="11" t="s">
        <v>37</v>
      </c>
      <c r="S426" s="3" t="s">
        <v>230</v>
      </c>
    </row>
    <row r="427" spans="1:19" ht="63" customHeight="1" x14ac:dyDescent="0.3">
      <c r="A427" s="2">
        <v>424</v>
      </c>
      <c r="D427" s="3"/>
      <c r="E427" s="3"/>
      <c r="F427" s="3" t="s">
        <v>814</v>
      </c>
      <c r="G427" s="3" t="s">
        <v>812</v>
      </c>
      <c r="H427" s="3" t="s">
        <v>832</v>
      </c>
      <c r="I427" s="3"/>
      <c r="J427" s="3"/>
      <c r="K427" s="26" t="s">
        <v>185</v>
      </c>
      <c r="L427" s="3" t="s">
        <v>620</v>
      </c>
      <c r="M427" s="3">
        <v>1</v>
      </c>
      <c r="N427" s="3" t="s">
        <v>119</v>
      </c>
      <c r="O427" s="53">
        <v>800</v>
      </c>
      <c r="P427" s="53">
        <f t="shared" si="6"/>
        <v>800</v>
      </c>
      <c r="Q427" s="3" t="s">
        <v>120</v>
      </c>
      <c r="R427" s="11" t="s">
        <v>37</v>
      </c>
      <c r="S427" s="3" t="s">
        <v>230</v>
      </c>
    </row>
    <row r="428" spans="1:19" ht="63" customHeight="1" x14ac:dyDescent="0.3">
      <c r="A428" s="59">
        <v>425</v>
      </c>
      <c r="D428" s="3"/>
      <c r="E428" s="3"/>
      <c r="F428" s="3" t="s">
        <v>619</v>
      </c>
      <c r="G428" s="3" t="s">
        <v>851</v>
      </c>
      <c r="H428" s="3" t="s">
        <v>852</v>
      </c>
      <c r="I428" s="3"/>
      <c r="J428" s="3"/>
      <c r="K428" s="26" t="s">
        <v>199</v>
      </c>
      <c r="L428" s="3" t="s">
        <v>620</v>
      </c>
      <c r="M428" s="3">
        <v>5</v>
      </c>
      <c r="N428" s="3" t="s">
        <v>119</v>
      </c>
      <c r="O428" s="53">
        <v>8000</v>
      </c>
      <c r="P428" s="53">
        <f t="shared" si="6"/>
        <v>40000</v>
      </c>
      <c r="Q428" s="3" t="s">
        <v>120</v>
      </c>
      <c r="R428" s="11" t="s">
        <v>96</v>
      </c>
      <c r="S428" s="3" t="s">
        <v>621</v>
      </c>
    </row>
    <row r="429" spans="1:19" ht="18.75" x14ac:dyDescent="0.3">
      <c r="A429" s="59">
        <v>426</v>
      </c>
      <c r="B429" s="3" t="s">
        <v>134</v>
      </c>
      <c r="C429" s="3" t="s">
        <v>134</v>
      </c>
      <c r="D429" s="3" t="s">
        <v>134</v>
      </c>
      <c r="E429" s="3" t="s">
        <v>134</v>
      </c>
      <c r="F429" s="3" t="s">
        <v>263</v>
      </c>
      <c r="G429" s="3" t="s">
        <v>442</v>
      </c>
      <c r="H429" s="3" t="s">
        <v>443</v>
      </c>
      <c r="I429" s="3" t="s">
        <v>475</v>
      </c>
      <c r="J429" s="3"/>
      <c r="K429" s="26" t="s">
        <v>214</v>
      </c>
      <c r="L429" s="3" t="s">
        <v>24</v>
      </c>
      <c r="M429" s="3">
        <v>1</v>
      </c>
      <c r="N429" s="3" t="s">
        <v>25</v>
      </c>
      <c r="O429" s="53">
        <v>1075</v>
      </c>
      <c r="P429" s="53">
        <f t="shared" si="6"/>
        <v>1075</v>
      </c>
      <c r="Q429" s="3" t="s">
        <v>120</v>
      </c>
      <c r="R429" s="11" t="s">
        <v>37</v>
      </c>
      <c r="S429" s="3" t="s">
        <v>230</v>
      </c>
    </row>
    <row r="430" spans="1:19" ht="60" customHeight="1" x14ac:dyDescent="0.3">
      <c r="A430" s="62"/>
      <c r="B430" s="62"/>
      <c r="C430" s="62"/>
      <c r="D430" s="62"/>
    </row>
    <row r="431" spans="1:19" ht="60" customHeight="1" x14ac:dyDescent="0.3">
      <c r="A431" s="62"/>
      <c r="B431" s="62"/>
      <c r="C431" s="62"/>
      <c r="D431" s="62"/>
    </row>
    <row r="432" spans="1:19" ht="60" customHeight="1" x14ac:dyDescent="0.3">
      <c r="A432" s="62"/>
      <c r="B432" s="62"/>
      <c r="C432" s="62"/>
      <c r="D432" s="62"/>
    </row>
    <row r="433" spans="1:4" ht="60" customHeight="1" x14ac:dyDescent="0.3">
      <c r="A433" s="62"/>
      <c r="B433" s="62"/>
      <c r="C433" s="62"/>
      <c r="D433" s="62"/>
    </row>
    <row r="434" spans="1:4" ht="60" customHeight="1" x14ac:dyDescent="0.3">
      <c r="A434" s="62"/>
      <c r="B434" s="62"/>
      <c r="C434" s="62"/>
      <c r="D434" s="62"/>
    </row>
    <row r="435" spans="1:4" ht="60" customHeight="1" x14ac:dyDescent="0.3">
      <c r="A435" s="62"/>
      <c r="B435" s="62"/>
      <c r="C435" s="62"/>
      <c r="D435" s="62"/>
    </row>
    <row r="436" spans="1:4" ht="60" customHeight="1" x14ac:dyDescent="0.3">
      <c r="A436" s="62"/>
      <c r="B436" s="62"/>
      <c r="C436" s="62"/>
      <c r="D436" s="62"/>
    </row>
    <row r="437" spans="1:4" ht="60" customHeight="1" x14ac:dyDescent="0.3">
      <c r="A437" s="62"/>
      <c r="B437" s="62"/>
      <c r="C437" s="62"/>
      <c r="D437" s="62"/>
    </row>
    <row r="438" spans="1:4" ht="60" customHeight="1" x14ac:dyDescent="0.3">
      <c r="A438" s="62"/>
      <c r="B438" s="62"/>
      <c r="C438" s="62"/>
      <c r="D438" s="62"/>
    </row>
    <row r="439" spans="1:4" ht="60" customHeight="1" x14ac:dyDescent="0.3">
      <c r="A439" s="62"/>
      <c r="B439" s="62"/>
      <c r="C439" s="62"/>
      <c r="D439" s="62"/>
    </row>
    <row r="440" spans="1:4" ht="60" customHeight="1" x14ac:dyDescent="0.3">
      <c r="A440" s="62"/>
      <c r="B440" s="62"/>
      <c r="C440" s="62"/>
      <c r="D440" s="62"/>
    </row>
    <row r="441" spans="1:4" ht="60" customHeight="1" x14ac:dyDescent="0.3">
      <c r="A441" s="62"/>
      <c r="B441" s="62"/>
      <c r="C441" s="62"/>
      <c r="D441" s="62"/>
    </row>
    <row r="442" spans="1:4" ht="60" customHeight="1" x14ac:dyDescent="0.3">
      <c r="A442" s="62"/>
      <c r="B442" s="62"/>
      <c r="C442" s="62"/>
      <c r="D442" s="62"/>
    </row>
    <row r="443" spans="1:4" ht="60" customHeight="1" x14ac:dyDescent="0.3">
      <c r="A443" s="62"/>
      <c r="B443" s="62"/>
      <c r="C443" s="62"/>
      <c r="D443" s="62"/>
    </row>
    <row r="444" spans="1:4" ht="60" customHeight="1" x14ac:dyDescent="0.3">
      <c r="A444" s="62"/>
      <c r="B444" s="62"/>
      <c r="C444" s="62"/>
      <c r="D444" s="62"/>
    </row>
    <row r="445" spans="1:4" ht="60" customHeight="1" x14ac:dyDescent="0.3">
      <c r="A445" s="62"/>
      <c r="B445" s="62"/>
      <c r="C445" s="62"/>
      <c r="D445" s="62"/>
    </row>
    <row r="446" spans="1:4" ht="60" customHeight="1" x14ac:dyDescent="0.3">
      <c r="A446" s="62"/>
      <c r="B446" s="62"/>
      <c r="C446" s="62"/>
      <c r="D446" s="62"/>
    </row>
    <row r="447" spans="1:4" ht="60" customHeight="1" x14ac:dyDescent="0.3">
      <c r="A447" s="62"/>
      <c r="B447" s="62"/>
      <c r="C447" s="62"/>
      <c r="D447" s="62"/>
    </row>
    <row r="448" spans="1:4" ht="60" customHeight="1" x14ac:dyDescent="0.3">
      <c r="A448" s="62"/>
      <c r="B448" s="62"/>
      <c r="C448" s="62"/>
      <c r="D448" s="62"/>
    </row>
    <row r="449" spans="1:4" ht="60" customHeight="1" x14ac:dyDescent="0.3">
      <c r="A449" s="62"/>
      <c r="B449" s="62"/>
      <c r="C449" s="62"/>
      <c r="D449" s="62"/>
    </row>
    <row r="450" spans="1:4" ht="60" customHeight="1" x14ac:dyDescent="0.3">
      <c r="A450" s="62"/>
      <c r="B450" s="62"/>
      <c r="C450" s="62"/>
      <c r="D450" s="62"/>
    </row>
    <row r="451" spans="1:4" ht="60" customHeight="1" x14ac:dyDescent="0.3">
      <c r="A451" s="62"/>
      <c r="B451" s="62"/>
      <c r="C451" s="62"/>
      <c r="D451" s="62"/>
    </row>
    <row r="452" spans="1:4" ht="60" customHeight="1" x14ac:dyDescent="0.3">
      <c r="A452" s="62"/>
      <c r="B452" s="62"/>
      <c r="C452" s="62"/>
      <c r="D452" s="62"/>
    </row>
    <row r="453" spans="1:4" ht="60" customHeight="1" x14ac:dyDescent="0.3">
      <c r="A453" s="62"/>
      <c r="B453" s="62"/>
      <c r="C453" s="62"/>
      <c r="D453" s="62"/>
    </row>
    <row r="454" spans="1:4" ht="60" customHeight="1" x14ac:dyDescent="0.3">
      <c r="A454" s="62"/>
      <c r="B454" s="62"/>
      <c r="C454" s="62"/>
      <c r="D454" s="62"/>
    </row>
    <row r="455" spans="1:4" ht="60" customHeight="1" x14ac:dyDescent="0.3">
      <c r="A455" s="62"/>
      <c r="B455" s="62"/>
      <c r="C455" s="62"/>
      <c r="D455" s="62"/>
    </row>
    <row r="456" spans="1:4" ht="60" customHeight="1" x14ac:dyDescent="0.3">
      <c r="A456" s="62"/>
      <c r="B456" s="62"/>
      <c r="C456" s="62"/>
      <c r="D456" s="62"/>
    </row>
    <row r="457" spans="1:4" ht="60" customHeight="1" x14ac:dyDescent="0.3">
      <c r="A457" s="62"/>
      <c r="B457" s="62"/>
      <c r="C457" s="62"/>
      <c r="D457" s="62"/>
    </row>
    <row r="458" spans="1:4" ht="60" customHeight="1" x14ac:dyDescent="0.3">
      <c r="A458" s="62"/>
      <c r="B458" s="62"/>
      <c r="C458" s="62"/>
      <c r="D458" s="62"/>
    </row>
    <row r="459" spans="1:4" ht="60" customHeight="1" x14ac:dyDescent="0.3">
      <c r="A459" s="62"/>
      <c r="B459" s="62"/>
      <c r="C459" s="62"/>
      <c r="D459" s="62"/>
    </row>
    <row r="460" spans="1:4" ht="60" customHeight="1" x14ac:dyDescent="0.3">
      <c r="A460" s="62"/>
      <c r="B460" s="62"/>
      <c r="C460" s="62"/>
      <c r="D460" s="62"/>
    </row>
    <row r="461" spans="1:4" ht="60" customHeight="1" x14ac:dyDescent="0.3">
      <c r="A461" s="62"/>
      <c r="B461" s="62"/>
      <c r="C461" s="62"/>
      <c r="D461" s="62"/>
    </row>
    <row r="462" spans="1:4" ht="60" customHeight="1" x14ac:dyDescent="0.3">
      <c r="A462" s="62"/>
      <c r="B462" s="62"/>
      <c r="C462" s="62"/>
      <c r="D462" s="62"/>
    </row>
    <row r="463" spans="1:4" ht="60" customHeight="1" x14ac:dyDescent="0.3">
      <c r="A463" s="62"/>
      <c r="B463" s="62"/>
      <c r="C463" s="62"/>
      <c r="D463" s="62"/>
    </row>
    <row r="464" spans="1:4" ht="60" customHeight="1" x14ac:dyDescent="0.3">
      <c r="A464" s="62"/>
      <c r="B464" s="62"/>
      <c r="C464" s="62"/>
      <c r="D464" s="62"/>
    </row>
    <row r="465" spans="1:4" ht="60" customHeight="1" x14ac:dyDescent="0.3">
      <c r="A465" s="62"/>
      <c r="B465" s="62"/>
      <c r="C465" s="62"/>
      <c r="D465" s="62"/>
    </row>
    <row r="466" spans="1:4" ht="60" customHeight="1" x14ac:dyDescent="0.3">
      <c r="A466" s="62"/>
      <c r="B466" s="62"/>
      <c r="C466" s="62"/>
      <c r="D466" s="62"/>
    </row>
    <row r="467" spans="1:4" ht="60" customHeight="1" x14ac:dyDescent="0.3">
      <c r="A467" s="62"/>
      <c r="B467" s="62"/>
      <c r="C467" s="62"/>
      <c r="D467" s="62"/>
    </row>
    <row r="468" spans="1:4" ht="60" customHeight="1" x14ac:dyDescent="0.3">
      <c r="A468" s="62"/>
      <c r="B468" s="62"/>
      <c r="C468" s="62"/>
      <c r="D468" s="62"/>
    </row>
    <row r="469" spans="1:4" ht="60" customHeight="1" x14ac:dyDescent="0.3">
      <c r="A469" s="62"/>
      <c r="B469" s="62"/>
      <c r="C469" s="62"/>
      <c r="D469" s="62"/>
    </row>
    <row r="470" spans="1:4" ht="60" customHeight="1" x14ac:dyDescent="0.3">
      <c r="A470" s="62"/>
      <c r="B470" s="62"/>
      <c r="C470" s="62"/>
      <c r="D470" s="62"/>
    </row>
    <row r="471" spans="1:4" ht="60" customHeight="1" x14ac:dyDescent="0.3">
      <c r="A471" s="62"/>
      <c r="B471" s="62"/>
      <c r="C471" s="62"/>
      <c r="D471" s="62"/>
    </row>
    <row r="472" spans="1:4" ht="60" customHeight="1" x14ac:dyDescent="0.3">
      <c r="A472" s="62"/>
      <c r="B472" s="62"/>
      <c r="C472" s="62"/>
      <c r="D472" s="62"/>
    </row>
    <row r="473" spans="1:4" ht="60" customHeight="1" x14ac:dyDescent="0.3">
      <c r="A473" s="62"/>
      <c r="B473" s="62"/>
      <c r="C473" s="62"/>
      <c r="D473" s="62"/>
    </row>
    <row r="474" spans="1:4" ht="60" customHeight="1" x14ac:dyDescent="0.3">
      <c r="A474" s="62"/>
      <c r="B474" s="62"/>
      <c r="C474" s="62"/>
      <c r="D474" s="62"/>
    </row>
    <row r="475" spans="1:4" ht="60" customHeight="1" x14ac:dyDescent="0.3">
      <c r="A475" s="62"/>
      <c r="B475" s="62"/>
      <c r="C475" s="62"/>
      <c r="D475" s="62"/>
    </row>
    <row r="476" spans="1:4" ht="60" customHeight="1" x14ac:dyDescent="0.3">
      <c r="A476" s="62"/>
      <c r="B476" s="62"/>
      <c r="C476" s="62"/>
      <c r="D476" s="62"/>
    </row>
    <row r="477" spans="1:4" ht="60" customHeight="1" x14ac:dyDescent="0.3">
      <c r="A477" s="62"/>
      <c r="B477" s="62"/>
      <c r="C477" s="62"/>
      <c r="D477" s="62"/>
    </row>
    <row r="478" spans="1:4" ht="60" customHeight="1" x14ac:dyDescent="0.3">
      <c r="A478" s="62"/>
      <c r="B478" s="62"/>
      <c r="C478" s="62"/>
      <c r="D478" s="62"/>
    </row>
    <row r="479" spans="1:4" ht="60" customHeight="1" x14ac:dyDescent="0.3">
      <c r="A479" s="62"/>
      <c r="B479" s="62"/>
      <c r="C479" s="62"/>
      <c r="D479" s="62"/>
    </row>
    <row r="480" spans="1:4" ht="60" customHeight="1" x14ac:dyDescent="0.3">
      <c r="A480" s="62"/>
      <c r="B480" s="62"/>
      <c r="C480" s="62"/>
      <c r="D480" s="62"/>
    </row>
    <row r="481" spans="1:4" ht="60" customHeight="1" x14ac:dyDescent="0.3">
      <c r="A481" s="62"/>
      <c r="B481" s="62"/>
      <c r="C481" s="62"/>
      <c r="D481" s="62"/>
    </row>
    <row r="482" spans="1:4" ht="60" customHeight="1" x14ac:dyDescent="0.3">
      <c r="A482" s="62"/>
      <c r="B482" s="62"/>
      <c r="C482" s="62"/>
      <c r="D482" s="62"/>
    </row>
    <row r="483" spans="1:4" ht="60" customHeight="1" x14ac:dyDescent="0.3">
      <c r="A483" s="62"/>
      <c r="B483" s="62"/>
      <c r="C483" s="62"/>
      <c r="D483" s="62"/>
    </row>
    <row r="484" spans="1:4" ht="60" customHeight="1" x14ac:dyDescent="0.3">
      <c r="A484" s="62"/>
      <c r="B484" s="62"/>
      <c r="C484" s="62"/>
      <c r="D484" s="62"/>
    </row>
    <row r="485" spans="1:4" ht="60" customHeight="1" x14ac:dyDescent="0.3">
      <c r="A485" s="62"/>
      <c r="B485" s="62"/>
      <c r="C485" s="62"/>
      <c r="D485" s="62"/>
    </row>
    <row r="486" spans="1:4" ht="60" customHeight="1" x14ac:dyDescent="0.3">
      <c r="A486" s="62"/>
      <c r="B486" s="62"/>
      <c r="C486" s="62"/>
      <c r="D486" s="62"/>
    </row>
    <row r="487" spans="1:4" ht="60" customHeight="1" x14ac:dyDescent="0.3">
      <c r="A487" s="62"/>
      <c r="B487" s="62"/>
      <c r="C487" s="62"/>
      <c r="D487" s="62"/>
    </row>
    <row r="488" spans="1:4" ht="60" customHeight="1" x14ac:dyDescent="0.3">
      <c r="A488" s="62"/>
      <c r="B488" s="62"/>
      <c r="C488" s="62"/>
      <c r="D488" s="62"/>
    </row>
    <row r="489" spans="1:4" ht="60" customHeight="1" x14ac:dyDescent="0.3">
      <c r="A489" s="62"/>
      <c r="B489" s="62"/>
      <c r="C489" s="62"/>
      <c r="D489" s="62"/>
    </row>
    <row r="490" spans="1:4" ht="60" customHeight="1" x14ac:dyDescent="0.3">
      <c r="A490" s="62"/>
      <c r="B490" s="62"/>
      <c r="C490" s="62"/>
      <c r="D490" s="62"/>
    </row>
    <row r="491" spans="1:4" ht="60" customHeight="1" x14ac:dyDescent="0.3">
      <c r="A491" s="62"/>
      <c r="B491" s="62"/>
      <c r="C491" s="62"/>
      <c r="D491" s="62"/>
    </row>
    <row r="492" spans="1:4" ht="60" customHeight="1" x14ac:dyDescent="0.3">
      <c r="A492" s="62"/>
      <c r="B492" s="62"/>
      <c r="C492" s="62"/>
      <c r="D492" s="62"/>
    </row>
    <row r="493" spans="1:4" ht="60" customHeight="1" x14ac:dyDescent="0.3">
      <c r="A493" s="62"/>
      <c r="B493" s="62"/>
      <c r="C493" s="62"/>
      <c r="D493" s="62"/>
    </row>
    <row r="494" spans="1:4" ht="60" customHeight="1" x14ac:dyDescent="0.3">
      <c r="A494" s="62"/>
      <c r="B494" s="62"/>
      <c r="C494" s="62"/>
      <c r="D494" s="62"/>
    </row>
    <row r="495" spans="1:4" ht="60" customHeight="1" x14ac:dyDescent="0.3">
      <c r="A495" s="62"/>
      <c r="B495" s="62"/>
      <c r="C495" s="62"/>
      <c r="D495" s="62"/>
    </row>
    <row r="496" spans="1:4" ht="60" customHeight="1" x14ac:dyDescent="0.3">
      <c r="A496" s="62"/>
      <c r="B496" s="62"/>
      <c r="C496" s="62"/>
      <c r="D496" s="62"/>
    </row>
    <row r="497" spans="1:4" ht="60" customHeight="1" x14ac:dyDescent="0.3">
      <c r="A497" s="62"/>
      <c r="B497" s="62"/>
      <c r="C497" s="62"/>
      <c r="D497" s="62"/>
    </row>
    <row r="498" spans="1:4" ht="60" customHeight="1" x14ac:dyDescent="0.3">
      <c r="A498" s="62"/>
      <c r="B498" s="62"/>
      <c r="C498" s="62"/>
      <c r="D498" s="62"/>
    </row>
    <row r="499" spans="1:4" ht="60" customHeight="1" x14ac:dyDescent="0.3">
      <c r="A499" s="62"/>
      <c r="B499" s="62"/>
      <c r="C499" s="62"/>
      <c r="D499" s="62"/>
    </row>
    <row r="500" spans="1:4" ht="60" customHeight="1" x14ac:dyDescent="0.3">
      <c r="A500" s="62"/>
      <c r="B500" s="62"/>
      <c r="C500" s="62"/>
      <c r="D500" s="62"/>
    </row>
    <row r="501" spans="1:4" ht="60" customHeight="1" x14ac:dyDescent="0.3">
      <c r="A501" s="62"/>
      <c r="B501" s="62"/>
      <c r="C501" s="62"/>
      <c r="D501" s="62"/>
    </row>
    <row r="502" spans="1:4" ht="60" customHeight="1" x14ac:dyDescent="0.3">
      <c r="A502" s="62"/>
      <c r="B502" s="62"/>
      <c r="C502" s="62"/>
      <c r="D502" s="62"/>
    </row>
    <row r="503" spans="1:4" ht="60" customHeight="1" x14ac:dyDescent="0.3">
      <c r="A503" s="62"/>
      <c r="B503" s="62"/>
      <c r="C503" s="62"/>
      <c r="D503" s="62"/>
    </row>
    <row r="504" spans="1:4" ht="60" customHeight="1" x14ac:dyDescent="0.3">
      <c r="A504" s="62"/>
      <c r="B504" s="62"/>
      <c r="C504" s="62"/>
      <c r="D504" s="62"/>
    </row>
    <row r="505" spans="1:4" ht="60" customHeight="1" x14ac:dyDescent="0.3">
      <c r="A505" s="62"/>
      <c r="B505" s="62"/>
      <c r="C505" s="62"/>
      <c r="D505" s="62"/>
    </row>
    <row r="506" spans="1:4" ht="60" customHeight="1" x14ac:dyDescent="0.3">
      <c r="A506" s="62"/>
      <c r="B506" s="62"/>
      <c r="C506" s="62"/>
      <c r="D506" s="62"/>
    </row>
    <row r="507" spans="1:4" ht="60" customHeight="1" x14ac:dyDescent="0.3">
      <c r="A507" s="62"/>
      <c r="B507" s="62"/>
      <c r="C507" s="62"/>
      <c r="D507" s="62"/>
    </row>
    <row r="508" spans="1:4" ht="60" customHeight="1" x14ac:dyDescent="0.3">
      <c r="A508" s="62"/>
      <c r="B508" s="62"/>
      <c r="C508" s="62"/>
      <c r="D508" s="62"/>
    </row>
    <row r="509" spans="1:4" ht="60" customHeight="1" x14ac:dyDescent="0.3">
      <c r="A509" s="62"/>
      <c r="B509" s="62"/>
      <c r="C509" s="62"/>
      <c r="D509" s="62"/>
    </row>
    <row r="510" spans="1:4" ht="60" customHeight="1" x14ac:dyDescent="0.3">
      <c r="A510" s="62"/>
      <c r="B510" s="62"/>
      <c r="C510" s="62"/>
      <c r="D510" s="62"/>
    </row>
    <row r="511" spans="1:4" ht="60" customHeight="1" x14ac:dyDescent="0.3">
      <c r="A511" s="62"/>
      <c r="B511" s="62"/>
      <c r="C511" s="62"/>
      <c r="D511" s="62"/>
    </row>
    <row r="512" spans="1:4" ht="60" customHeight="1" x14ac:dyDescent="0.3">
      <c r="A512" s="62"/>
      <c r="B512" s="62"/>
      <c r="C512" s="62"/>
      <c r="D512" s="62"/>
    </row>
    <row r="513" spans="1:4" ht="60" customHeight="1" x14ac:dyDescent="0.3">
      <c r="A513" s="62"/>
      <c r="B513" s="62"/>
      <c r="C513" s="62"/>
      <c r="D513" s="62"/>
    </row>
    <row r="514" spans="1:4" ht="60" customHeight="1" x14ac:dyDescent="0.3">
      <c r="A514" s="62"/>
      <c r="B514" s="62"/>
      <c r="C514" s="62"/>
      <c r="D514" s="62"/>
    </row>
    <row r="515" spans="1:4" ht="60" customHeight="1" x14ac:dyDescent="0.3">
      <c r="A515" s="62"/>
      <c r="B515" s="62"/>
      <c r="C515" s="62"/>
      <c r="D515" s="62"/>
    </row>
    <row r="516" spans="1:4" ht="60" customHeight="1" x14ac:dyDescent="0.3">
      <c r="A516" s="62"/>
      <c r="B516" s="62"/>
      <c r="C516" s="62"/>
      <c r="D516" s="62"/>
    </row>
    <row r="517" spans="1:4" ht="60" customHeight="1" x14ac:dyDescent="0.3">
      <c r="A517" s="62"/>
      <c r="B517" s="62"/>
      <c r="C517" s="62"/>
      <c r="D517" s="62"/>
    </row>
    <row r="518" spans="1:4" ht="60" customHeight="1" x14ac:dyDescent="0.3">
      <c r="A518" s="62"/>
      <c r="B518" s="62"/>
      <c r="C518" s="62"/>
      <c r="D518" s="62"/>
    </row>
    <row r="519" spans="1:4" ht="60" customHeight="1" x14ac:dyDescent="0.3">
      <c r="A519" s="62"/>
      <c r="B519" s="62"/>
      <c r="C519" s="62"/>
      <c r="D519" s="62"/>
    </row>
    <row r="520" spans="1:4" ht="60" customHeight="1" x14ac:dyDescent="0.3">
      <c r="A520" s="62"/>
      <c r="B520" s="62"/>
      <c r="C520" s="62"/>
      <c r="D520" s="62"/>
    </row>
    <row r="521" spans="1:4" ht="60" customHeight="1" x14ac:dyDescent="0.3">
      <c r="A521" s="62"/>
      <c r="B521" s="62"/>
      <c r="C521" s="62"/>
      <c r="D521" s="62"/>
    </row>
    <row r="522" spans="1:4" ht="60" customHeight="1" x14ac:dyDescent="0.3">
      <c r="A522" s="62"/>
      <c r="B522" s="62"/>
      <c r="C522" s="62"/>
      <c r="D522" s="62"/>
    </row>
    <row r="523" spans="1:4" ht="60" customHeight="1" x14ac:dyDescent="0.3">
      <c r="A523" s="62"/>
      <c r="B523" s="62"/>
      <c r="C523" s="62"/>
      <c r="D523" s="62"/>
    </row>
    <row r="524" spans="1:4" ht="60" customHeight="1" x14ac:dyDescent="0.3">
      <c r="A524" s="62"/>
      <c r="B524" s="62"/>
      <c r="C524" s="62"/>
      <c r="D524" s="62"/>
    </row>
    <row r="525" spans="1:4" ht="60" customHeight="1" x14ac:dyDescent="0.3">
      <c r="A525" s="62"/>
      <c r="B525" s="62"/>
      <c r="C525" s="62"/>
      <c r="D525" s="62"/>
    </row>
    <row r="526" spans="1:4" ht="60" customHeight="1" x14ac:dyDescent="0.3">
      <c r="A526" s="62"/>
      <c r="B526" s="62"/>
      <c r="C526" s="62"/>
      <c r="D526" s="62"/>
    </row>
    <row r="527" spans="1:4" ht="60" customHeight="1" x14ac:dyDescent="0.3">
      <c r="A527" s="62"/>
      <c r="B527" s="62"/>
      <c r="C527" s="62"/>
      <c r="D527" s="62"/>
    </row>
    <row r="528" spans="1:4" ht="60" customHeight="1" x14ac:dyDescent="0.3">
      <c r="A528" s="62"/>
      <c r="B528" s="62"/>
      <c r="C528" s="62"/>
      <c r="D528" s="62"/>
    </row>
    <row r="529" spans="1:4" ht="60" customHeight="1" x14ac:dyDescent="0.3">
      <c r="A529" s="62"/>
      <c r="B529" s="62"/>
      <c r="C529" s="62"/>
      <c r="D529" s="62"/>
    </row>
    <row r="530" spans="1:4" ht="60" customHeight="1" x14ac:dyDescent="0.3">
      <c r="A530" s="62"/>
      <c r="B530" s="62"/>
      <c r="C530" s="62"/>
      <c r="D530" s="62"/>
    </row>
    <row r="531" spans="1:4" ht="60" customHeight="1" x14ac:dyDescent="0.3">
      <c r="A531" s="62"/>
      <c r="B531" s="62"/>
      <c r="C531" s="62"/>
      <c r="D531" s="62"/>
    </row>
    <row r="532" spans="1:4" ht="60" customHeight="1" x14ac:dyDescent="0.3">
      <c r="A532" s="62"/>
      <c r="B532" s="62"/>
      <c r="C532" s="62"/>
      <c r="D532" s="62"/>
    </row>
    <row r="533" spans="1:4" ht="60" customHeight="1" x14ac:dyDescent="0.3">
      <c r="A533" s="62"/>
      <c r="B533" s="62"/>
      <c r="C533" s="62"/>
      <c r="D533" s="62"/>
    </row>
    <row r="534" spans="1:4" ht="60" customHeight="1" x14ac:dyDescent="0.3">
      <c r="A534" s="62"/>
      <c r="B534" s="62"/>
      <c r="C534" s="62"/>
      <c r="D534" s="62"/>
    </row>
    <row r="535" spans="1:4" ht="60" customHeight="1" x14ac:dyDescent="0.3">
      <c r="A535" s="62"/>
      <c r="B535" s="62"/>
      <c r="C535" s="62"/>
      <c r="D535" s="62"/>
    </row>
    <row r="536" spans="1:4" ht="60" customHeight="1" x14ac:dyDescent="0.3">
      <c r="A536" s="62"/>
      <c r="B536" s="62"/>
      <c r="C536" s="62"/>
      <c r="D536" s="62"/>
    </row>
    <row r="537" spans="1:4" ht="60" customHeight="1" x14ac:dyDescent="0.3">
      <c r="A537" s="62"/>
      <c r="B537" s="62"/>
      <c r="C537" s="62"/>
      <c r="D537" s="62"/>
    </row>
    <row r="538" spans="1:4" ht="60" customHeight="1" x14ac:dyDescent="0.3">
      <c r="A538" s="62"/>
      <c r="B538" s="62"/>
      <c r="C538" s="62"/>
      <c r="D538" s="62"/>
    </row>
    <row r="539" spans="1:4" ht="60" customHeight="1" x14ac:dyDescent="0.3">
      <c r="A539" s="62"/>
      <c r="B539" s="62"/>
      <c r="C539" s="62"/>
      <c r="D539" s="62"/>
    </row>
    <row r="540" spans="1:4" ht="60" customHeight="1" x14ac:dyDescent="0.3">
      <c r="A540" s="62"/>
      <c r="B540" s="62"/>
      <c r="C540" s="62"/>
      <c r="D540" s="62"/>
    </row>
    <row r="541" spans="1:4" ht="60" customHeight="1" x14ac:dyDescent="0.3">
      <c r="A541" s="62"/>
      <c r="B541" s="62"/>
      <c r="C541" s="62"/>
      <c r="D541" s="62"/>
    </row>
    <row r="542" spans="1:4" ht="60" customHeight="1" x14ac:dyDescent="0.3">
      <c r="A542" s="62"/>
      <c r="B542" s="62"/>
      <c r="C542" s="62"/>
      <c r="D542" s="62"/>
    </row>
    <row r="543" spans="1:4" ht="60" customHeight="1" x14ac:dyDescent="0.3">
      <c r="A543" s="62"/>
      <c r="B543" s="62"/>
      <c r="C543" s="62"/>
      <c r="D543" s="62"/>
    </row>
    <row r="544" spans="1:4" ht="60" customHeight="1" x14ac:dyDescent="0.3">
      <c r="A544" s="62"/>
      <c r="B544" s="62"/>
      <c r="C544" s="62"/>
      <c r="D544" s="62"/>
    </row>
    <row r="545" spans="1:4" ht="60" customHeight="1" x14ac:dyDescent="0.3">
      <c r="A545" s="62"/>
      <c r="B545" s="62"/>
      <c r="C545" s="62"/>
      <c r="D545" s="62"/>
    </row>
    <row r="546" spans="1:4" ht="60" customHeight="1" x14ac:dyDescent="0.3">
      <c r="A546" s="62"/>
      <c r="B546" s="62"/>
      <c r="C546" s="62"/>
      <c r="D546" s="62"/>
    </row>
    <row r="547" spans="1:4" ht="60" customHeight="1" x14ac:dyDescent="0.3">
      <c r="A547" s="62"/>
      <c r="B547" s="62"/>
      <c r="C547" s="62"/>
      <c r="D547" s="62"/>
    </row>
    <row r="548" spans="1:4" ht="60" customHeight="1" x14ac:dyDescent="0.3">
      <c r="A548" s="62"/>
      <c r="B548" s="62"/>
      <c r="C548" s="62"/>
      <c r="D548" s="62"/>
    </row>
    <row r="549" spans="1:4" ht="60" customHeight="1" x14ac:dyDescent="0.3">
      <c r="A549" s="62"/>
      <c r="B549" s="62"/>
      <c r="C549" s="62"/>
      <c r="D549" s="62"/>
    </row>
    <row r="550" spans="1:4" ht="60" customHeight="1" x14ac:dyDescent="0.3">
      <c r="A550" s="62"/>
      <c r="B550" s="62"/>
      <c r="C550" s="62"/>
      <c r="D550" s="62"/>
    </row>
    <row r="551" spans="1:4" ht="60" customHeight="1" x14ac:dyDescent="0.3">
      <c r="A551" s="62"/>
      <c r="B551" s="62"/>
      <c r="C551" s="62"/>
      <c r="D551" s="62"/>
    </row>
    <row r="552" spans="1:4" ht="60" customHeight="1" x14ac:dyDescent="0.3">
      <c r="A552" s="62"/>
      <c r="B552" s="62"/>
      <c r="C552" s="62"/>
      <c r="D552" s="62"/>
    </row>
    <row r="553" spans="1:4" ht="60" customHeight="1" x14ac:dyDescent="0.3">
      <c r="A553" s="62"/>
      <c r="B553" s="62"/>
      <c r="C553" s="62"/>
      <c r="D553" s="62"/>
    </row>
    <row r="554" spans="1:4" ht="60" customHeight="1" x14ac:dyDescent="0.3">
      <c r="A554" s="62"/>
      <c r="B554" s="62"/>
      <c r="C554" s="62"/>
      <c r="D554" s="62"/>
    </row>
    <row r="555" spans="1:4" ht="60" customHeight="1" x14ac:dyDescent="0.3">
      <c r="A555" s="62"/>
      <c r="B555" s="62"/>
      <c r="C555" s="62"/>
      <c r="D555" s="62"/>
    </row>
    <row r="556" spans="1:4" ht="60" customHeight="1" x14ac:dyDescent="0.3">
      <c r="A556" s="62"/>
      <c r="B556" s="62"/>
      <c r="C556" s="62"/>
      <c r="D556" s="62"/>
    </row>
    <row r="557" spans="1:4" ht="60" customHeight="1" x14ac:dyDescent="0.3">
      <c r="A557" s="62"/>
      <c r="B557" s="62"/>
      <c r="C557" s="62"/>
      <c r="D557" s="62"/>
    </row>
    <row r="558" spans="1:4" ht="60" customHeight="1" x14ac:dyDescent="0.3">
      <c r="A558" s="62"/>
      <c r="B558" s="62"/>
      <c r="C558" s="62"/>
      <c r="D558" s="62"/>
    </row>
    <row r="559" spans="1:4" ht="60" customHeight="1" x14ac:dyDescent="0.3">
      <c r="A559" s="62"/>
      <c r="B559" s="62"/>
      <c r="C559" s="62"/>
      <c r="D559" s="62"/>
    </row>
    <row r="560" spans="1:4" ht="60" customHeight="1" x14ac:dyDescent="0.3">
      <c r="A560" s="62"/>
      <c r="B560" s="62"/>
      <c r="C560" s="62"/>
      <c r="D560" s="62"/>
    </row>
    <row r="561" spans="1:4" ht="60" customHeight="1" x14ac:dyDescent="0.3">
      <c r="A561" s="62"/>
      <c r="B561" s="62"/>
      <c r="C561" s="62"/>
      <c r="D561" s="62"/>
    </row>
    <row r="562" spans="1:4" ht="60" customHeight="1" x14ac:dyDescent="0.3">
      <c r="A562" s="62"/>
      <c r="B562" s="62"/>
      <c r="C562" s="62"/>
      <c r="D562" s="62"/>
    </row>
    <row r="563" spans="1:4" ht="60" customHeight="1" x14ac:dyDescent="0.3">
      <c r="A563" s="62"/>
      <c r="B563" s="62"/>
      <c r="C563" s="62"/>
      <c r="D563" s="62"/>
    </row>
    <row r="564" spans="1:4" ht="60" customHeight="1" x14ac:dyDescent="0.3">
      <c r="A564" s="62"/>
      <c r="B564" s="62"/>
      <c r="C564" s="62"/>
      <c r="D564" s="62"/>
    </row>
    <row r="565" spans="1:4" ht="60" customHeight="1" x14ac:dyDescent="0.3">
      <c r="A565" s="62"/>
      <c r="B565" s="62"/>
      <c r="C565" s="62"/>
      <c r="D565" s="62"/>
    </row>
    <row r="566" spans="1:4" ht="60" customHeight="1" x14ac:dyDescent="0.3">
      <c r="A566" s="62"/>
      <c r="B566" s="62"/>
      <c r="C566" s="62"/>
      <c r="D566" s="62"/>
    </row>
    <row r="567" spans="1:4" ht="60" customHeight="1" x14ac:dyDescent="0.3">
      <c r="A567" s="62"/>
      <c r="B567" s="62"/>
      <c r="C567" s="62"/>
      <c r="D567" s="62"/>
    </row>
    <row r="568" spans="1:4" ht="60" customHeight="1" x14ac:dyDescent="0.3">
      <c r="A568" s="62"/>
      <c r="B568" s="62"/>
      <c r="C568" s="62"/>
      <c r="D568" s="62"/>
    </row>
    <row r="569" spans="1:4" ht="60" customHeight="1" x14ac:dyDescent="0.3">
      <c r="A569" s="62"/>
      <c r="B569" s="62"/>
      <c r="C569" s="62"/>
      <c r="D569" s="62"/>
    </row>
    <row r="570" spans="1:4" ht="60" customHeight="1" x14ac:dyDescent="0.3">
      <c r="A570" s="62"/>
      <c r="B570" s="62"/>
      <c r="C570" s="62"/>
      <c r="D570" s="62"/>
    </row>
    <row r="571" spans="1:4" ht="60" customHeight="1" x14ac:dyDescent="0.3">
      <c r="A571" s="62"/>
      <c r="B571" s="62"/>
      <c r="C571" s="62"/>
      <c r="D571" s="62"/>
    </row>
    <row r="572" spans="1:4" ht="60" customHeight="1" x14ac:dyDescent="0.3">
      <c r="A572" s="62"/>
      <c r="B572" s="62"/>
      <c r="C572" s="62"/>
      <c r="D572" s="62"/>
    </row>
    <row r="573" spans="1:4" ht="60" customHeight="1" x14ac:dyDescent="0.3">
      <c r="A573" s="62"/>
      <c r="B573" s="62"/>
      <c r="C573" s="62"/>
      <c r="D573" s="62"/>
    </row>
    <row r="574" spans="1:4" ht="60" customHeight="1" x14ac:dyDescent="0.3">
      <c r="A574" s="62"/>
      <c r="B574" s="62"/>
      <c r="C574" s="62"/>
      <c r="D574" s="62"/>
    </row>
    <row r="575" spans="1:4" ht="60" customHeight="1" x14ac:dyDescent="0.3">
      <c r="A575" s="62"/>
      <c r="B575" s="62"/>
      <c r="C575" s="62"/>
      <c r="D575" s="62"/>
    </row>
    <row r="576" spans="1:4" ht="60" customHeight="1" x14ac:dyDescent="0.3">
      <c r="A576" s="62"/>
      <c r="B576" s="62"/>
      <c r="C576" s="62"/>
      <c r="D576" s="62"/>
    </row>
    <row r="577" spans="1:4" ht="60" customHeight="1" x14ac:dyDescent="0.3">
      <c r="A577" s="62"/>
      <c r="B577" s="62"/>
      <c r="C577" s="62"/>
      <c r="D577" s="62"/>
    </row>
    <row r="578" spans="1:4" ht="60" customHeight="1" x14ac:dyDescent="0.3">
      <c r="A578" s="62"/>
      <c r="B578" s="62"/>
      <c r="C578" s="62"/>
      <c r="D578" s="62"/>
    </row>
    <row r="579" spans="1:4" ht="60" customHeight="1" x14ac:dyDescent="0.3">
      <c r="A579" s="62"/>
      <c r="B579" s="62"/>
      <c r="C579" s="62"/>
      <c r="D579" s="62"/>
    </row>
    <row r="580" spans="1:4" ht="60" customHeight="1" x14ac:dyDescent="0.3">
      <c r="A580" s="62"/>
      <c r="B580" s="62"/>
      <c r="C580" s="62"/>
      <c r="D580" s="62"/>
    </row>
    <row r="581" spans="1:4" ht="60" customHeight="1" x14ac:dyDescent="0.3">
      <c r="A581" s="62"/>
      <c r="B581" s="62"/>
      <c r="C581" s="62"/>
      <c r="D581" s="62"/>
    </row>
    <row r="582" spans="1:4" ht="60" customHeight="1" x14ac:dyDescent="0.3">
      <c r="A582" s="62"/>
      <c r="B582" s="62"/>
      <c r="C582" s="62"/>
      <c r="D582" s="62"/>
    </row>
    <row r="583" spans="1:4" ht="60" customHeight="1" x14ac:dyDescent="0.3">
      <c r="A583" s="62"/>
      <c r="B583" s="62"/>
      <c r="C583" s="62"/>
      <c r="D583" s="62"/>
    </row>
    <row r="584" spans="1:4" ht="60" customHeight="1" x14ac:dyDescent="0.3">
      <c r="A584" s="62"/>
      <c r="B584" s="62"/>
      <c r="C584" s="62"/>
      <c r="D584" s="62"/>
    </row>
    <row r="585" spans="1:4" ht="60" customHeight="1" x14ac:dyDescent="0.3">
      <c r="A585" s="62"/>
      <c r="B585" s="62"/>
      <c r="C585" s="62"/>
      <c r="D585" s="62"/>
    </row>
    <row r="586" spans="1:4" ht="60" customHeight="1" x14ac:dyDescent="0.3">
      <c r="A586" s="62"/>
      <c r="B586" s="62"/>
      <c r="C586" s="62"/>
      <c r="D586" s="62"/>
    </row>
    <row r="587" spans="1:4" ht="60" customHeight="1" x14ac:dyDescent="0.3">
      <c r="A587" s="62"/>
      <c r="B587" s="62"/>
      <c r="C587" s="62"/>
      <c r="D587" s="62"/>
    </row>
    <row r="588" spans="1:4" ht="60" customHeight="1" x14ac:dyDescent="0.3">
      <c r="A588" s="62"/>
      <c r="B588" s="62"/>
      <c r="C588" s="62"/>
      <c r="D588" s="62"/>
    </row>
    <row r="589" spans="1:4" ht="60" customHeight="1" x14ac:dyDescent="0.3">
      <c r="A589" s="62"/>
      <c r="B589" s="62"/>
      <c r="C589" s="62"/>
      <c r="D589" s="62"/>
    </row>
    <row r="590" spans="1:4" ht="60" customHeight="1" x14ac:dyDescent="0.3">
      <c r="A590" s="62"/>
      <c r="B590" s="62"/>
      <c r="C590" s="62"/>
      <c r="D590" s="62"/>
    </row>
    <row r="591" spans="1:4" ht="60" customHeight="1" x14ac:dyDescent="0.3">
      <c r="A591" s="62"/>
      <c r="B591" s="62"/>
      <c r="C591" s="62"/>
      <c r="D591" s="62"/>
    </row>
    <row r="592" spans="1:4" ht="60" customHeight="1" x14ac:dyDescent="0.3">
      <c r="A592" s="62"/>
      <c r="B592" s="62"/>
      <c r="C592" s="62"/>
      <c r="D592" s="62"/>
    </row>
    <row r="593" spans="1:4" ht="60" customHeight="1" x14ac:dyDescent="0.3">
      <c r="A593" s="62"/>
      <c r="B593" s="62"/>
      <c r="C593" s="62"/>
      <c r="D593" s="62"/>
    </row>
    <row r="594" spans="1:4" ht="60" customHeight="1" x14ac:dyDescent="0.3">
      <c r="A594" s="62"/>
      <c r="B594" s="62"/>
      <c r="C594" s="62"/>
      <c r="D594" s="62"/>
    </row>
    <row r="595" spans="1:4" ht="60" customHeight="1" x14ac:dyDescent="0.3">
      <c r="A595" s="62"/>
      <c r="B595" s="62"/>
      <c r="C595" s="62"/>
      <c r="D595" s="62"/>
    </row>
    <row r="596" spans="1:4" ht="60" customHeight="1" x14ac:dyDescent="0.3">
      <c r="A596" s="62"/>
      <c r="B596" s="62"/>
      <c r="C596" s="62"/>
      <c r="D596" s="62"/>
    </row>
    <row r="597" spans="1:4" ht="60" customHeight="1" x14ac:dyDescent="0.3">
      <c r="A597" s="62"/>
      <c r="B597" s="62"/>
      <c r="C597" s="62"/>
      <c r="D597" s="62"/>
    </row>
    <row r="598" spans="1:4" ht="60" customHeight="1" x14ac:dyDescent="0.3">
      <c r="A598" s="62"/>
      <c r="B598" s="62"/>
      <c r="C598" s="62"/>
      <c r="D598" s="62"/>
    </row>
    <row r="599" spans="1:4" ht="60" customHeight="1" x14ac:dyDescent="0.3">
      <c r="A599" s="62"/>
      <c r="B599" s="62"/>
      <c r="C599" s="62"/>
      <c r="D599" s="62"/>
    </row>
    <row r="600" spans="1:4" ht="60" customHeight="1" x14ac:dyDescent="0.3">
      <c r="A600" s="62"/>
      <c r="B600" s="62"/>
      <c r="C600" s="62"/>
      <c r="D600" s="62"/>
    </row>
    <row r="601" spans="1:4" ht="60" customHeight="1" x14ac:dyDescent="0.3">
      <c r="A601" s="62"/>
      <c r="B601" s="62"/>
      <c r="C601" s="62"/>
      <c r="D601" s="62"/>
    </row>
    <row r="602" spans="1:4" ht="60" customHeight="1" x14ac:dyDescent="0.3">
      <c r="A602" s="62"/>
      <c r="B602" s="62"/>
      <c r="C602" s="62"/>
      <c r="D602" s="62"/>
    </row>
    <row r="603" spans="1:4" ht="60" customHeight="1" x14ac:dyDescent="0.3">
      <c r="A603" s="62"/>
      <c r="B603" s="62"/>
      <c r="C603" s="62"/>
      <c r="D603" s="62"/>
    </row>
    <row r="604" spans="1:4" ht="60" customHeight="1" x14ac:dyDescent="0.3">
      <c r="A604" s="62"/>
      <c r="B604" s="62"/>
      <c r="C604" s="62"/>
      <c r="D604" s="62"/>
    </row>
    <row r="605" spans="1:4" ht="60" customHeight="1" x14ac:dyDescent="0.3">
      <c r="A605" s="62"/>
      <c r="B605" s="62"/>
      <c r="C605" s="62"/>
      <c r="D605" s="62"/>
    </row>
    <row r="606" spans="1:4" ht="60" customHeight="1" x14ac:dyDescent="0.3">
      <c r="A606" s="62"/>
      <c r="B606" s="62"/>
      <c r="C606" s="62"/>
      <c r="D606" s="62"/>
    </row>
    <row r="607" spans="1:4" ht="60" customHeight="1" x14ac:dyDescent="0.3">
      <c r="A607" s="62"/>
      <c r="B607" s="62"/>
      <c r="C607" s="62"/>
      <c r="D607" s="62"/>
    </row>
    <row r="608" spans="1:4" ht="60" customHeight="1" x14ac:dyDescent="0.3">
      <c r="A608" s="62"/>
      <c r="B608" s="62"/>
      <c r="C608" s="62"/>
      <c r="D608" s="62"/>
    </row>
    <row r="609" spans="1:4" ht="60" customHeight="1" x14ac:dyDescent="0.3">
      <c r="A609" s="62"/>
      <c r="B609" s="62"/>
      <c r="C609" s="62"/>
      <c r="D609" s="62"/>
    </row>
    <row r="610" spans="1:4" ht="60" customHeight="1" x14ac:dyDescent="0.3">
      <c r="A610" s="62"/>
      <c r="B610" s="62"/>
      <c r="C610" s="62"/>
      <c r="D610" s="62"/>
    </row>
    <row r="611" spans="1:4" ht="60" customHeight="1" x14ac:dyDescent="0.3">
      <c r="A611" s="62"/>
      <c r="B611" s="62"/>
      <c r="C611" s="62"/>
      <c r="D611" s="62"/>
    </row>
    <row r="612" spans="1:4" ht="60" customHeight="1" x14ac:dyDescent="0.3">
      <c r="A612" s="62"/>
      <c r="B612" s="62"/>
      <c r="C612" s="62"/>
      <c r="D612" s="62"/>
    </row>
    <row r="613" spans="1:4" ht="60" customHeight="1" x14ac:dyDescent="0.3">
      <c r="A613" s="62"/>
      <c r="B613" s="62"/>
      <c r="C613" s="62"/>
      <c r="D613" s="62"/>
    </row>
    <row r="614" spans="1:4" ht="60" customHeight="1" x14ac:dyDescent="0.3">
      <c r="A614" s="62"/>
      <c r="B614" s="62"/>
      <c r="C614" s="62"/>
      <c r="D614" s="62"/>
    </row>
    <row r="615" spans="1:4" ht="60" customHeight="1" x14ac:dyDescent="0.3">
      <c r="A615" s="62"/>
      <c r="B615" s="62"/>
      <c r="C615" s="62"/>
      <c r="D615" s="62"/>
    </row>
    <row r="616" spans="1:4" ht="60" customHeight="1" x14ac:dyDescent="0.3">
      <c r="A616" s="62"/>
      <c r="B616" s="62"/>
      <c r="C616" s="62"/>
      <c r="D616" s="62"/>
    </row>
    <row r="617" spans="1:4" ht="60" customHeight="1" x14ac:dyDescent="0.3">
      <c r="A617" s="62"/>
      <c r="B617" s="62"/>
      <c r="C617" s="62"/>
      <c r="D617" s="62"/>
    </row>
    <row r="618" spans="1:4" ht="60" customHeight="1" x14ac:dyDescent="0.3">
      <c r="A618" s="62"/>
      <c r="B618" s="62"/>
      <c r="C618" s="62"/>
      <c r="D618" s="62"/>
    </row>
    <row r="619" spans="1:4" ht="60" customHeight="1" x14ac:dyDescent="0.3">
      <c r="A619" s="62"/>
      <c r="B619" s="62"/>
      <c r="C619" s="62"/>
      <c r="D619" s="62"/>
    </row>
    <row r="620" spans="1:4" ht="60" customHeight="1" x14ac:dyDescent="0.3">
      <c r="A620" s="62"/>
      <c r="B620" s="62"/>
      <c r="C620" s="62"/>
      <c r="D620" s="62"/>
    </row>
    <row r="621" spans="1:4" ht="60" customHeight="1" x14ac:dyDescent="0.3">
      <c r="A621" s="62"/>
      <c r="B621" s="62"/>
      <c r="C621" s="62"/>
      <c r="D621" s="62"/>
    </row>
    <row r="622" spans="1:4" ht="60" customHeight="1" x14ac:dyDescent="0.3">
      <c r="A622" s="62"/>
      <c r="B622" s="62"/>
      <c r="C622" s="62"/>
      <c r="D622" s="62"/>
    </row>
    <row r="623" spans="1:4" ht="60" customHeight="1" x14ac:dyDescent="0.3">
      <c r="A623" s="62"/>
      <c r="B623" s="62"/>
      <c r="C623" s="62"/>
      <c r="D623" s="62"/>
    </row>
    <row r="624" spans="1:4" ht="60" customHeight="1" x14ac:dyDescent="0.3">
      <c r="A624" s="62"/>
      <c r="B624" s="62"/>
      <c r="C624" s="62"/>
      <c r="D624" s="62"/>
    </row>
    <row r="625" spans="1:4" ht="60" customHeight="1" x14ac:dyDescent="0.3">
      <c r="A625" s="62"/>
      <c r="B625" s="62"/>
      <c r="C625" s="62"/>
      <c r="D625" s="62"/>
    </row>
    <row r="626" spans="1:4" ht="60" customHeight="1" x14ac:dyDescent="0.3">
      <c r="A626" s="62"/>
      <c r="B626" s="62"/>
      <c r="C626" s="62"/>
      <c r="D626" s="62"/>
    </row>
    <row r="627" spans="1:4" ht="60" customHeight="1" x14ac:dyDescent="0.3">
      <c r="A627" s="62"/>
      <c r="B627" s="62"/>
      <c r="C627" s="62"/>
      <c r="D627" s="62"/>
    </row>
    <row r="628" spans="1:4" ht="60" customHeight="1" x14ac:dyDescent="0.3">
      <c r="A628" s="62"/>
      <c r="B628" s="62"/>
      <c r="C628" s="62"/>
      <c r="D628" s="62"/>
    </row>
    <row r="629" spans="1:4" ht="60" customHeight="1" x14ac:dyDescent="0.3">
      <c r="A629" s="62"/>
      <c r="B629" s="62"/>
      <c r="C629" s="62"/>
      <c r="D629" s="62"/>
    </row>
    <row r="630" spans="1:4" ht="60" customHeight="1" x14ac:dyDescent="0.3">
      <c r="A630" s="62"/>
      <c r="B630" s="62"/>
      <c r="C630" s="62"/>
      <c r="D630" s="62"/>
    </row>
    <row r="631" spans="1:4" ht="60" customHeight="1" x14ac:dyDescent="0.3">
      <c r="A631" s="62"/>
      <c r="B631" s="62"/>
      <c r="C631" s="62"/>
      <c r="D631" s="62"/>
    </row>
    <row r="632" spans="1:4" ht="60" customHeight="1" x14ac:dyDescent="0.3">
      <c r="A632" s="62"/>
      <c r="B632" s="62"/>
      <c r="C632" s="62"/>
      <c r="D632" s="62"/>
    </row>
    <row r="633" spans="1:4" ht="60" customHeight="1" x14ac:dyDescent="0.3">
      <c r="A633" s="62"/>
      <c r="B633" s="62"/>
      <c r="C633" s="62"/>
      <c r="D633" s="62"/>
    </row>
    <row r="634" spans="1:4" ht="60" customHeight="1" x14ac:dyDescent="0.3">
      <c r="A634" s="62"/>
      <c r="B634" s="62"/>
      <c r="C634" s="62"/>
      <c r="D634" s="62"/>
    </row>
    <row r="635" spans="1:4" ht="60" customHeight="1" x14ac:dyDescent="0.3">
      <c r="A635" s="62"/>
      <c r="B635" s="62"/>
      <c r="C635" s="62"/>
      <c r="D635" s="62"/>
    </row>
    <row r="636" spans="1:4" ht="60" customHeight="1" x14ac:dyDescent="0.3">
      <c r="A636" s="62"/>
      <c r="B636" s="62"/>
      <c r="C636" s="62"/>
      <c r="D636" s="62"/>
    </row>
    <row r="637" spans="1:4" ht="60" customHeight="1" x14ac:dyDescent="0.3">
      <c r="A637" s="62"/>
      <c r="B637" s="62"/>
      <c r="C637" s="62"/>
      <c r="D637" s="62"/>
    </row>
    <row r="638" spans="1:4" ht="60" customHeight="1" x14ac:dyDescent="0.3">
      <c r="A638" s="62"/>
      <c r="B638" s="62"/>
      <c r="C638" s="62"/>
      <c r="D638" s="62"/>
    </row>
    <row r="639" spans="1:4" ht="60" customHeight="1" x14ac:dyDescent="0.3">
      <c r="A639" s="62"/>
      <c r="B639" s="62"/>
      <c r="C639" s="62"/>
      <c r="D639" s="62"/>
    </row>
    <row r="640" spans="1:4" ht="60" customHeight="1" x14ac:dyDescent="0.3">
      <c r="A640" s="62"/>
      <c r="B640" s="62"/>
      <c r="C640" s="62"/>
      <c r="D640" s="62"/>
    </row>
    <row r="641" spans="1:4" ht="60" customHeight="1" x14ac:dyDescent="0.3">
      <c r="A641" s="62"/>
      <c r="B641" s="62"/>
      <c r="C641" s="62"/>
      <c r="D641" s="62"/>
    </row>
    <row r="642" spans="1:4" ht="60" customHeight="1" x14ac:dyDescent="0.3">
      <c r="A642" s="62"/>
      <c r="B642" s="62"/>
      <c r="C642" s="62"/>
      <c r="D642" s="62"/>
    </row>
    <row r="643" spans="1:4" ht="60" customHeight="1" x14ac:dyDescent="0.3">
      <c r="A643" s="62"/>
      <c r="B643" s="62"/>
      <c r="C643" s="62"/>
      <c r="D643" s="62"/>
    </row>
    <row r="644" spans="1:4" ht="60" customHeight="1" x14ac:dyDescent="0.3">
      <c r="A644" s="62"/>
      <c r="B644" s="62"/>
      <c r="C644" s="62"/>
      <c r="D644" s="62"/>
    </row>
    <row r="645" spans="1:4" ht="60" customHeight="1" x14ac:dyDescent="0.3">
      <c r="A645" s="62"/>
      <c r="B645" s="62"/>
      <c r="C645" s="62"/>
      <c r="D645" s="62"/>
    </row>
    <row r="646" spans="1:4" ht="60" customHeight="1" x14ac:dyDescent="0.3">
      <c r="A646" s="62"/>
      <c r="B646" s="62"/>
      <c r="C646" s="62"/>
      <c r="D646" s="62"/>
    </row>
    <row r="647" spans="1:4" ht="60" customHeight="1" x14ac:dyDescent="0.3">
      <c r="A647" s="62"/>
      <c r="B647" s="62"/>
      <c r="C647" s="62"/>
      <c r="D647" s="62"/>
    </row>
    <row r="648" spans="1:4" ht="60" customHeight="1" x14ac:dyDescent="0.3">
      <c r="A648" s="62"/>
      <c r="B648" s="62"/>
      <c r="C648" s="62"/>
      <c r="D648" s="62"/>
    </row>
    <row r="649" spans="1:4" ht="60" customHeight="1" x14ac:dyDescent="0.3">
      <c r="A649" s="62"/>
      <c r="B649" s="62"/>
      <c r="C649" s="62"/>
      <c r="D649" s="62"/>
    </row>
    <row r="650" spans="1:4" ht="60" customHeight="1" x14ac:dyDescent="0.3">
      <c r="A650" s="62"/>
      <c r="B650" s="62"/>
      <c r="C650" s="62"/>
      <c r="D650" s="62"/>
    </row>
    <row r="651" spans="1:4" ht="60" customHeight="1" x14ac:dyDescent="0.3">
      <c r="A651" s="62"/>
      <c r="B651" s="62"/>
      <c r="C651" s="62"/>
      <c r="D651" s="62"/>
    </row>
    <row r="652" spans="1:4" ht="60" customHeight="1" x14ac:dyDescent="0.3">
      <c r="A652" s="62"/>
      <c r="B652" s="62"/>
      <c r="C652" s="62"/>
      <c r="D652" s="62"/>
    </row>
    <row r="653" spans="1:4" ht="60" customHeight="1" x14ac:dyDescent="0.3">
      <c r="A653" s="62"/>
      <c r="B653" s="62"/>
      <c r="C653" s="62"/>
      <c r="D653" s="62"/>
    </row>
    <row r="654" spans="1:4" ht="60" customHeight="1" x14ac:dyDescent="0.3">
      <c r="A654" s="62"/>
      <c r="B654" s="62"/>
      <c r="C654" s="62"/>
      <c r="D654" s="62"/>
    </row>
    <row r="655" spans="1:4" ht="60" customHeight="1" x14ac:dyDescent="0.3">
      <c r="A655" s="62"/>
      <c r="B655" s="62"/>
      <c r="C655" s="62"/>
      <c r="D655" s="62"/>
    </row>
    <row r="656" spans="1:4" ht="60" customHeight="1" x14ac:dyDescent="0.3">
      <c r="A656" s="62"/>
      <c r="B656" s="62"/>
      <c r="C656" s="62"/>
      <c r="D656" s="62"/>
    </row>
    <row r="657" spans="1:4" ht="60" customHeight="1" x14ac:dyDescent="0.3">
      <c r="A657" s="62"/>
      <c r="B657" s="62"/>
      <c r="C657" s="62"/>
      <c r="D657" s="62"/>
    </row>
    <row r="658" spans="1:4" ht="60" customHeight="1" x14ac:dyDescent="0.3">
      <c r="A658" s="62"/>
      <c r="B658" s="62"/>
      <c r="C658" s="62"/>
      <c r="D658" s="62"/>
    </row>
    <row r="659" spans="1:4" ht="60" customHeight="1" x14ac:dyDescent="0.3">
      <c r="A659" s="62"/>
      <c r="B659" s="62"/>
      <c r="C659" s="62"/>
      <c r="D659" s="62"/>
    </row>
    <row r="660" spans="1:4" ht="60" customHeight="1" x14ac:dyDescent="0.3">
      <c r="A660" s="62"/>
      <c r="B660" s="62"/>
      <c r="C660" s="62"/>
      <c r="D660" s="62"/>
    </row>
    <row r="661" spans="1:4" ht="60" customHeight="1" x14ac:dyDescent="0.3">
      <c r="A661" s="62"/>
      <c r="B661" s="62"/>
      <c r="C661" s="62"/>
      <c r="D661" s="62"/>
    </row>
    <row r="662" spans="1:4" ht="60" customHeight="1" x14ac:dyDescent="0.3">
      <c r="A662" s="62"/>
      <c r="B662" s="62"/>
      <c r="C662" s="62"/>
      <c r="D662" s="62"/>
    </row>
    <row r="663" spans="1:4" ht="60" customHeight="1" x14ac:dyDescent="0.3">
      <c r="A663" s="62"/>
      <c r="B663" s="62"/>
      <c r="C663" s="62"/>
      <c r="D663" s="62"/>
    </row>
    <row r="664" spans="1:4" ht="60" customHeight="1" x14ac:dyDescent="0.3">
      <c r="A664" s="62"/>
      <c r="B664" s="62"/>
      <c r="C664" s="62"/>
      <c r="D664" s="62"/>
    </row>
    <row r="665" spans="1:4" ht="60" customHeight="1" x14ac:dyDescent="0.3">
      <c r="A665" s="62"/>
      <c r="B665" s="62"/>
      <c r="C665" s="62"/>
      <c r="D665" s="62"/>
    </row>
    <row r="666" spans="1:4" ht="60" customHeight="1" x14ac:dyDescent="0.3">
      <c r="A666" s="62"/>
      <c r="B666" s="62"/>
      <c r="C666" s="62"/>
      <c r="D666" s="62"/>
    </row>
    <row r="667" spans="1:4" ht="60" customHeight="1" x14ac:dyDescent="0.3">
      <c r="A667" s="62"/>
      <c r="B667" s="62"/>
      <c r="C667" s="62"/>
      <c r="D667" s="62"/>
    </row>
    <row r="668" spans="1:4" ht="60" customHeight="1" x14ac:dyDescent="0.3">
      <c r="A668" s="62"/>
      <c r="B668" s="62"/>
      <c r="C668" s="62"/>
      <c r="D668" s="62"/>
    </row>
    <row r="669" spans="1:4" ht="60" customHeight="1" x14ac:dyDescent="0.3">
      <c r="A669" s="62"/>
      <c r="B669" s="62"/>
      <c r="C669" s="62"/>
      <c r="D669" s="62"/>
    </row>
    <row r="670" spans="1:4" ht="60" customHeight="1" x14ac:dyDescent="0.3">
      <c r="A670" s="62"/>
      <c r="B670" s="62"/>
      <c r="C670" s="62"/>
      <c r="D670" s="62"/>
    </row>
    <row r="671" spans="1:4" ht="60" customHeight="1" x14ac:dyDescent="0.3">
      <c r="A671" s="62"/>
      <c r="B671" s="62"/>
      <c r="C671" s="62"/>
      <c r="D671" s="62"/>
    </row>
    <row r="672" spans="1:4" ht="60" customHeight="1" x14ac:dyDescent="0.3">
      <c r="A672" s="62"/>
      <c r="B672" s="62"/>
      <c r="C672" s="62"/>
      <c r="D672" s="62"/>
    </row>
    <row r="673" spans="1:4" ht="60" customHeight="1" x14ac:dyDescent="0.3">
      <c r="A673" s="62"/>
      <c r="B673" s="62"/>
      <c r="C673" s="62"/>
      <c r="D673" s="62"/>
    </row>
    <row r="674" spans="1:4" ht="60" customHeight="1" x14ac:dyDescent="0.3">
      <c r="A674" s="62"/>
      <c r="B674" s="62"/>
      <c r="C674" s="62"/>
      <c r="D674" s="62"/>
    </row>
    <row r="675" spans="1:4" ht="60" customHeight="1" x14ac:dyDescent="0.3">
      <c r="A675" s="62"/>
      <c r="B675" s="62"/>
      <c r="C675" s="62"/>
      <c r="D675" s="62"/>
    </row>
    <row r="676" spans="1:4" ht="60" customHeight="1" x14ac:dyDescent="0.3">
      <c r="A676" s="62"/>
      <c r="B676" s="62"/>
      <c r="C676" s="62"/>
      <c r="D676" s="62"/>
    </row>
    <row r="677" spans="1:4" ht="60" customHeight="1" x14ac:dyDescent="0.3">
      <c r="A677" s="62"/>
      <c r="B677" s="62"/>
      <c r="C677" s="62"/>
      <c r="D677" s="62"/>
    </row>
    <row r="678" spans="1:4" ht="60" customHeight="1" x14ac:dyDescent="0.3">
      <c r="A678" s="62"/>
      <c r="B678" s="62"/>
      <c r="C678" s="62"/>
      <c r="D678" s="62"/>
    </row>
    <row r="679" spans="1:4" ht="60" customHeight="1" x14ac:dyDescent="0.3">
      <c r="A679" s="62"/>
      <c r="B679" s="62"/>
      <c r="C679" s="62"/>
      <c r="D679" s="62"/>
    </row>
    <row r="680" spans="1:4" ht="60" customHeight="1" x14ac:dyDescent="0.3">
      <c r="A680" s="62"/>
      <c r="B680" s="62"/>
      <c r="C680" s="62"/>
      <c r="D680" s="62"/>
    </row>
    <row r="681" spans="1:4" ht="60" customHeight="1" x14ac:dyDescent="0.3">
      <c r="A681" s="62"/>
      <c r="B681" s="62"/>
      <c r="C681" s="62"/>
      <c r="D681" s="62"/>
    </row>
    <row r="682" spans="1:4" ht="60" customHeight="1" x14ac:dyDescent="0.3">
      <c r="A682" s="62"/>
      <c r="B682" s="62"/>
      <c r="C682" s="62"/>
      <c r="D682" s="62"/>
    </row>
    <row r="683" spans="1:4" ht="60" customHeight="1" x14ac:dyDescent="0.3">
      <c r="A683" s="62"/>
      <c r="B683" s="62"/>
      <c r="C683" s="62"/>
      <c r="D683" s="62"/>
    </row>
    <row r="684" spans="1:4" ht="60" customHeight="1" x14ac:dyDescent="0.3">
      <c r="A684" s="62"/>
      <c r="B684" s="62"/>
      <c r="C684" s="62"/>
      <c r="D684" s="62"/>
    </row>
    <row r="685" spans="1:4" ht="60" customHeight="1" x14ac:dyDescent="0.3">
      <c r="A685" s="62"/>
      <c r="B685" s="62"/>
      <c r="C685" s="62"/>
      <c r="D685" s="62"/>
    </row>
    <row r="686" spans="1:4" ht="60" customHeight="1" x14ac:dyDescent="0.3">
      <c r="A686" s="62"/>
      <c r="B686" s="62"/>
      <c r="C686" s="62"/>
      <c r="D686" s="62"/>
    </row>
    <row r="687" spans="1:4" ht="60" customHeight="1" x14ac:dyDescent="0.3">
      <c r="A687" s="62"/>
      <c r="B687" s="62"/>
      <c r="C687" s="62"/>
      <c r="D687" s="62"/>
    </row>
    <row r="688" spans="1:4" ht="60" customHeight="1" x14ac:dyDescent="0.3">
      <c r="A688" s="62"/>
      <c r="B688" s="62"/>
      <c r="C688" s="62"/>
      <c r="D688" s="62"/>
    </row>
    <row r="689" spans="1:4" ht="60" customHeight="1" x14ac:dyDescent="0.3">
      <c r="A689" s="62"/>
      <c r="B689" s="62"/>
      <c r="C689" s="62"/>
      <c r="D689" s="62"/>
    </row>
    <row r="690" spans="1:4" ht="60" customHeight="1" x14ac:dyDescent="0.3">
      <c r="A690" s="62"/>
      <c r="B690" s="62"/>
      <c r="C690" s="62"/>
      <c r="D690" s="62"/>
    </row>
    <row r="691" spans="1:4" ht="60" customHeight="1" x14ac:dyDescent="0.3">
      <c r="A691" s="62"/>
      <c r="B691" s="62"/>
      <c r="C691" s="62"/>
      <c r="D691" s="62"/>
    </row>
    <row r="692" spans="1:4" ht="60" customHeight="1" x14ac:dyDescent="0.3">
      <c r="A692" s="62"/>
      <c r="B692" s="62"/>
      <c r="C692" s="62"/>
      <c r="D692" s="62"/>
    </row>
    <row r="693" spans="1:4" ht="60" customHeight="1" x14ac:dyDescent="0.3">
      <c r="A693" s="62"/>
      <c r="B693" s="62"/>
      <c r="C693" s="62"/>
      <c r="D693" s="62"/>
    </row>
    <row r="694" spans="1:4" ht="60" customHeight="1" x14ac:dyDescent="0.3">
      <c r="A694" s="62"/>
      <c r="B694" s="62"/>
      <c r="C694" s="62"/>
      <c r="D694" s="62"/>
    </row>
    <row r="695" spans="1:4" ht="60" customHeight="1" x14ac:dyDescent="0.3">
      <c r="A695" s="62"/>
      <c r="B695" s="62"/>
      <c r="C695" s="62"/>
      <c r="D695" s="62"/>
    </row>
    <row r="696" spans="1:4" ht="60" customHeight="1" x14ac:dyDescent="0.3">
      <c r="A696" s="62"/>
      <c r="B696" s="62"/>
      <c r="C696" s="62"/>
      <c r="D696" s="62"/>
    </row>
    <row r="697" spans="1:4" ht="60" customHeight="1" x14ac:dyDescent="0.3">
      <c r="A697" s="62"/>
      <c r="B697" s="62"/>
      <c r="C697" s="62"/>
      <c r="D697" s="62"/>
    </row>
    <row r="698" spans="1:4" ht="60" customHeight="1" x14ac:dyDescent="0.3">
      <c r="A698" s="62"/>
      <c r="B698" s="62"/>
      <c r="C698" s="62"/>
      <c r="D698" s="62"/>
    </row>
    <row r="699" spans="1:4" ht="60" customHeight="1" x14ac:dyDescent="0.3">
      <c r="A699" s="62"/>
      <c r="B699" s="62"/>
      <c r="C699" s="62"/>
      <c r="D699" s="62"/>
    </row>
    <row r="700" spans="1:4" ht="60" customHeight="1" x14ac:dyDescent="0.3">
      <c r="A700" s="62"/>
      <c r="B700" s="62"/>
      <c r="C700" s="62"/>
      <c r="D700" s="62"/>
    </row>
    <row r="701" spans="1:4" ht="60" customHeight="1" x14ac:dyDescent="0.3">
      <c r="A701" s="62"/>
      <c r="B701" s="62"/>
      <c r="C701" s="62"/>
      <c r="D701" s="62"/>
    </row>
    <row r="702" spans="1:4" ht="60" customHeight="1" x14ac:dyDescent="0.3">
      <c r="A702" s="62"/>
      <c r="B702" s="62"/>
      <c r="C702" s="62"/>
      <c r="D702" s="62"/>
    </row>
    <row r="703" spans="1:4" ht="60" customHeight="1" x14ac:dyDescent="0.3">
      <c r="A703" s="62"/>
      <c r="B703" s="62"/>
      <c r="C703" s="62"/>
      <c r="D703" s="62"/>
    </row>
    <row r="704" spans="1:4" ht="60" customHeight="1" x14ac:dyDescent="0.3">
      <c r="A704" s="62"/>
      <c r="B704" s="62"/>
      <c r="C704" s="62"/>
      <c r="D704" s="62"/>
    </row>
    <row r="705" spans="1:4" ht="60" customHeight="1" x14ac:dyDescent="0.3">
      <c r="A705" s="62"/>
      <c r="B705" s="62"/>
      <c r="C705" s="62"/>
      <c r="D705" s="62"/>
    </row>
    <row r="706" spans="1:4" ht="60" customHeight="1" x14ac:dyDescent="0.3">
      <c r="A706" s="62"/>
      <c r="B706" s="62"/>
      <c r="C706" s="62"/>
      <c r="D706" s="62"/>
    </row>
    <row r="707" spans="1:4" ht="60" customHeight="1" x14ac:dyDescent="0.3">
      <c r="A707" s="62"/>
      <c r="B707" s="62"/>
      <c r="C707" s="62"/>
      <c r="D707" s="62"/>
    </row>
    <row r="708" spans="1:4" ht="60" customHeight="1" x14ac:dyDescent="0.3">
      <c r="A708" s="62"/>
      <c r="B708" s="62"/>
      <c r="C708" s="62"/>
      <c r="D708" s="62"/>
    </row>
    <row r="709" spans="1:4" ht="60" customHeight="1" x14ac:dyDescent="0.3">
      <c r="A709" s="62"/>
      <c r="B709" s="62"/>
      <c r="C709" s="62"/>
      <c r="D709" s="62"/>
    </row>
    <row r="710" spans="1:4" ht="60" customHeight="1" x14ac:dyDescent="0.3">
      <c r="A710" s="62"/>
      <c r="B710" s="62"/>
      <c r="C710" s="62"/>
      <c r="D710" s="62"/>
    </row>
    <row r="711" spans="1:4" ht="60" customHeight="1" x14ac:dyDescent="0.3">
      <c r="A711" s="62"/>
      <c r="B711" s="62"/>
      <c r="C711" s="62"/>
      <c r="D711" s="62"/>
    </row>
    <row r="712" spans="1:4" ht="60" customHeight="1" x14ac:dyDescent="0.3">
      <c r="A712" s="63"/>
      <c r="B712" s="63"/>
      <c r="C712" s="63"/>
      <c r="D712" s="64"/>
    </row>
  </sheetData>
  <sheetProtection algorithmName="SHA-512" hashValue="gEZeSEAc/+z4d9QVuXvppJrvBiAdfwswzYvj8hDIb+pwUHptIEIUcnEy8Z/X5nPTXbuJLy54nl6iZvu1dDSHfw==" saltValue="1O50GgUvo55lEx3m3YpbMg==" spinCount="100000" sheet="1" objects="1" scenarios="1" selectLockedCells="1" sort="0" autoFilter="0" selectUnlockedCells="1"/>
  <autoFilter ref="A3:S429" xr:uid="{FE5F1287-6E88-41C8-99FB-D5ECE7D2198C}"/>
  <mergeCells count="2">
    <mergeCell ref="A1:S1"/>
    <mergeCell ref="A2:S2"/>
  </mergeCells>
  <phoneticPr fontId="16" type="noConversion"/>
  <conditionalFormatting sqref="R3:R370">
    <cfRule type="containsText" dxfId="0" priority="1" stopIfTrue="1" operator="containsText" text="ALTO">
      <formula>NOT(ISERROR(SEARCH("ALTO",R3)))</formula>
    </cfRule>
  </conditionalFormatting>
  <conditionalFormatting sqref="R4:R37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9581-0C77-4D26-AC96-C5A6125AB3AB}">
  <sheetPr>
    <tabColor theme="7" tint="0.79998168889431442"/>
  </sheetPr>
  <dimension ref="A1:T38"/>
  <sheetViews>
    <sheetView showGridLines="0" tabSelected="1" topLeftCell="C1" zoomScale="55" zoomScaleNormal="55" workbookViewId="0">
      <pane ySplit="4" topLeftCell="A25" activePane="bottomLeft" state="frozen"/>
      <selection activeCell="E1" sqref="E1"/>
      <selection pane="bottomLeft" activeCell="C1" sqref="A1:XFD1048576"/>
    </sheetView>
  </sheetViews>
  <sheetFormatPr defaultColWidth="8.85546875" defaultRowHeight="60" customHeight="1" x14ac:dyDescent="0.25"/>
  <cols>
    <col min="1" max="1" width="7.140625" style="24" customWidth="1"/>
    <col min="2" max="2" width="72.7109375" style="24" customWidth="1"/>
    <col min="3" max="3" width="46.28515625" style="24" customWidth="1"/>
    <col min="4" max="4" width="72.7109375" style="24" customWidth="1"/>
    <col min="5" max="5" width="28.28515625" style="24" customWidth="1"/>
    <col min="6" max="6" width="26.28515625" style="24" customWidth="1"/>
    <col min="7" max="7" width="20.5703125" style="24" hidden="1" customWidth="1"/>
    <col min="8" max="8" width="24.140625" style="24" customWidth="1"/>
    <col min="9" max="9" width="25.28515625" style="24" customWidth="1"/>
    <col min="10" max="10" width="27.28515625" style="24" hidden="1" customWidth="1"/>
    <col min="11" max="11" width="27.28515625" style="24" customWidth="1"/>
    <col min="12" max="12" width="26.7109375" style="24" customWidth="1"/>
    <col min="13" max="13" width="29.28515625" style="24" customWidth="1"/>
    <col min="14" max="14" width="13" style="24" customWidth="1"/>
    <col min="15" max="15" width="22.28515625" style="24" customWidth="1"/>
    <col min="16" max="16" width="27.85546875" style="24" customWidth="1"/>
    <col min="17" max="17" width="32.85546875" style="24" customWidth="1"/>
    <col min="18" max="18" width="33.28515625" style="24" customWidth="1"/>
    <col min="19" max="19" width="19.7109375" style="24" customWidth="1"/>
    <col min="20" max="20" width="28.85546875" style="24" customWidth="1"/>
    <col min="21" max="16384" width="8.85546875" style="24"/>
  </cols>
  <sheetData>
    <row r="1" spans="1:20" ht="82.9" customHeight="1" x14ac:dyDescent="0.25"/>
    <row r="2" spans="1:20" ht="27.6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48.6" customHeight="1" x14ac:dyDescent="0.25">
      <c r="A3" s="98" t="s">
        <v>444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50" t="s">
        <v>215</v>
      </c>
      <c r="S3" s="102">
        <f>SUM(Q5:Q38)</f>
        <v>4811025.8400000008</v>
      </c>
      <c r="T3" s="103"/>
    </row>
    <row r="4" spans="1:20" ht="60" customHeight="1" x14ac:dyDescent="0.25">
      <c r="A4" s="1" t="s">
        <v>0</v>
      </c>
      <c r="B4" s="1" t="s">
        <v>5</v>
      </c>
      <c r="C4" s="1" t="s">
        <v>103</v>
      </c>
      <c r="D4" s="1" t="s">
        <v>6</v>
      </c>
      <c r="E4" s="1" t="s">
        <v>7</v>
      </c>
      <c r="F4" s="1" t="s">
        <v>104</v>
      </c>
      <c r="G4" s="1" t="s">
        <v>105</v>
      </c>
      <c r="H4" s="1" t="s">
        <v>106</v>
      </c>
      <c r="I4" s="1" t="s">
        <v>107</v>
      </c>
      <c r="J4" s="7" t="s">
        <v>108</v>
      </c>
      <c r="K4" s="73" t="s">
        <v>109</v>
      </c>
      <c r="L4" s="9" t="s">
        <v>110</v>
      </c>
      <c r="M4" s="1" t="s">
        <v>111</v>
      </c>
      <c r="N4" s="10" t="s">
        <v>11</v>
      </c>
      <c r="O4" s="1" t="s">
        <v>112</v>
      </c>
      <c r="P4" s="1" t="s">
        <v>13</v>
      </c>
      <c r="Q4" s="1" t="s">
        <v>113</v>
      </c>
      <c r="R4" s="1" t="s">
        <v>15</v>
      </c>
      <c r="S4" s="1" t="s">
        <v>16</v>
      </c>
      <c r="T4" s="1" t="s">
        <v>114</v>
      </c>
    </row>
    <row r="5" spans="1:20" ht="60" customHeight="1" x14ac:dyDescent="0.25">
      <c r="A5" s="11">
        <v>1</v>
      </c>
      <c r="B5" s="11" t="s">
        <v>115</v>
      </c>
      <c r="C5" s="11" t="s">
        <v>116</v>
      </c>
      <c r="D5" s="11" t="s">
        <v>117</v>
      </c>
      <c r="E5" s="11" t="s">
        <v>118</v>
      </c>
      <c r="F5" s="12">
        <v>44953</v>
      </c>
      <c r="G5" s="12">
        <v>44954</v>
      </c>
      <c r="H5" s="11">
        <v>12</v>
      </c>
      <c r="I5" s="12">
        <v>45320</v>
      </c>
      <c r="J5" s="12">
        <v>45321</v>
      </c>
      <c r="K5" s="72">
        <f>EDATE(I5,H5)</f>
        <v>45686</v>
      </c>
      <c r="L5" s="8" t="s">
        <v>23</v>
      </c>
      <c r="M5" s="11" t="s">
        <v>24</v>
      </c>
      <c r="N5" s="13">
        <v>1</v>
      </c>
      <c r="O5" s="11" t="s">
        <v>119</v>
      </c>
      <c r="P5" s="14">
        <f>Q5/12</f>
        <v>122616.02</v>
      </c>
      <c r="Q5" s="14">
        <v>1471392.24</v>
      </c>
      <c r="R5" s="11" t="s">
        <v>120</v>
      </c>
      <c r="S5" s="11" t="s">
        <v>96</v>
      </c>
      <c r="T5" s="15" t="s">
        <v>121</v>
      </c>
    </row>
    <row r="6" spans="1:20" ht="60" customHeight="1" x14ac:dyDescent="0.25">
      <c r="A6" s="11">
        <v>2</v>
      </c>
      <c r="B6" s="11" t="s">
        <v>122</v>
      </c>
      <c r="C6" s="11" t="s">
        <v>123</v>
      </c>
      <c r="D6" s="11" t="s">
        <v>117</v>
      </c>
      <c r="E6" s="11" t="s">
        <v>118</v>
      </c>
      <c r="F6" s="12">
        <v>44607</v>
      </c>
      <c r="G6" s="12">
        <v>44608</v>
      </c>
      <c r="H6" s="11">
        <v>12</v>
      </c>
      <c r="I6" s="12">
        <v>45337</v>
      </c>
      <c r="J6" s="12">
        <v>45338</v>
      </c>
      <c r="K6" s="72">
        <f>EDATE(I6,H6)</f>
        <v>45703</v>
      </c>
      <c r="L6" s="8" t="s">
        <v>97</v>
      </c>
      <c r="M6" s="11" t="s">
        <v>124</v>
      </c>
      <c r="N6" s="13">
        <v>1</v>
      </c>
      <c r="O6" s="11" t="s">
        <v>125</v>
      </c>
      <c r="P6" s="14">
        <v>337.44</v>
      </c>
      <c r="Q6" s="16">
        <f t="shared" ref="Q6:Q20" si="0">P6*12</f>
        <v>4049.2799999999997</v>
      </c>
      <c r="R6" s="11" t="s">
        <v>120</v>
      </c>
      <c r="S6" s="11" t="s">
        <v>96</v>
      </c>
      <c r="T6" s="15" t="s">
        <v>126</v>
      </c>
    </row>
    <row r="7" spans="1:20" ht="60" customHeight="1" x14ac:dyDescent="0.25">
      <c r="A7" s="11">
        <v>3</v>
      </c>
      <c r="B7" s="11" t="s">
        <v>127</v>
      </c>
      <c r="C7" s="11" t="s">
        <v>128</v>
      </c>
      <c r="D7" s="11" t="s">
        <v>129</v>
      </c>
      <c r="E7" s="17" t="s">
        <v>118</v>
      </c>
      <c r="F7" s="12">
        <v>44918</v>
      </c>
      <c r="G7" s="12">
        <v>44919</v>
      </c>
      <c r="H7" s="11">
        <v>12</v>
      </c>
      <c r="I7" s="12">
        <v>45352</v>
      </c>
      <c r="J7" s="12">
        <v>45353</v>
      </c>
      <c r="K7" s="72">
        <f>EDATE(I7,H7)</f>
        <v>45717</v>
      </c>
      <c r="L7" s="8" t="s">
        <v>98</v>
      </c>
      <c r="M7" s="11" t="s">
        <v>130</v>
      </c>
      <c r="N7" s="13">
        <v>1</v>
      </c>
      <c r="O7" s="11" t="s">
        <v>119</v>
      </c>
      <c r="P7" s="14">
        <v>10600</v>
      </c>
      <c r="Q7" s="14">
        <f>P7*12</f>
        <v>127200</v>
      </c>
      <c r="R7" s="11" t="s">
        <v>120</v>
      </c>
      <c r="S7" s="11" t="s">
        <v>96</v>
      </c>
      <c r="T7" s="11" t="s">
        <v>121</v>
      </c>
    </row>
    <row r="8" spans="1:20" ht="60" customHeight="1" x14ac:dyDescent="0.25">
      <c r="A8" s="11">
        <v>4</v>
      </c>
      <c r="B8" s="11" t="s">
        <v>131</v>
      </c>
      <c r="C8" s="11" t="s">
        <v>132</v>
      </c>
      <c r="D8" s="11" t="s">
        <v>133</v>
      </c>
      <c r="E8" s="11" t="s">
        <v>118</v>
      </c>
      <c r="F8" s="12">
        <v>45366</v>
      </c>
      <c r="G8" s="12">
        <v>45367</v>
      </c>
      <c r="H8" s="11">
        <v>12</v>
      </c>
      <c r="I8" s="11" t="s">
        <v>134</v>
      </c>
      <c r="J8" s="12" t="s">
        <v>134</v>
      </c>
      <c r="K8" s="72">
        <f>EDATE(F8,H8)</f>
        <v>45731</v>
      </c>
      <c r="L8" s="8" t="s">
        <v>98</v>
      </c>
      <c r="M8" s="11" t="s">
        <v>135</v>
      </c>
      <c r="N8" s="13">
        <v>1</v>
      </c>
      <c r="O8" s="11" t="s">
        <v>125</v>
      </c>
      <c r="P8" s="14">
        <v>514.79999999999995</v>
      </c>
      <c r="Q8" s="16">
        <f t="shared" si="0"/>
        <v>6177.5999999999995</v>
      </c>
      <c r="R8" s="11" t="s">
        <v>120</v>
      </c>
      <c r="S8" s="11" t="s">
        <v>96</v>
      </c>
      <c r="T8" s="11" t="s">
        <v>126</v>
      </c>
    </row>
    <row r="9" spans="1:20" ht="60" customHeight="1" x14ac:dyDescent="0.25">
      <c r="A9" s="11">
        <v>5</v>
      </c>
      <c r="B9" s="11" t="s">
        <v>136</v>
      </c>
      <c r="C9" s="11" t="s">
        <v>137</v>
      </c>
      <c r="D9" s="11" t="s">
        <v>138</v>
      </c>
      <c r="E9" s="11" t="s">
        <v>118</v>
      </c>
      <c r="F9" s="12">
        <v>45001</v>
      </c>
      <c r="G9" s="12">
        <v>45002</v>
      </c>
      <c r="H9" s="11">
        <v>12</v>
      </c>
      <c r="I9" s="12">
        <v>45366</v>
      </c>
      <c r="J9" s="12">
        <v>45367</v>
      </c>
      <c r="K9" s="72">
        <f>EDATE(I9,H9)</f>
        <v>45731</v>
      </c>
      <c r="L9" s="8" t="s">
        <v>98</v>
      </c>
      <c r="M9" s="11" t="s">
        <v>130</v>
      </c>
      <c r="N9" s="13">
        <v>1</v>
      </c>
      <c r="O9" s="11" t="s">
        <v>125</v>
      </c>
      <c r="P9" s="14">
        <v>835.8</v>
      </c>
      <c r="Q9" s="14">
        <f t="shared" si="0"/>
        <v>10029.599999999999</v>
      </c>
      <c r="R9" s="11" t="s">
        <v>120</v>
      </c>
      <c r="S9" s="11" t="s">
        <v>96</v>
      </c>
      <c r="T9" s="11" t="s">
        <v>121</v>
      </c>
    </row>
    <row r="10" spans="1:20" ht="60" customHeight="1" x14ac:dyDescent="0.25">
      <c r="A10" s="11">
        <v>6</v>
      </c>
      <c r="B10" s="11" t="s">
        <v>139</v>
      </c>
      <c r="C10" s="11" t="s">
        <v>140</v>
      </c>
      <c r="D10" s="11" t="s">
        <v>141</v>
      </c>
      <c r="E10" s="11" t="s">
        <v>118</v>
      </c>
      <c r="F10" s="12">
        <v>45373</v>
      </c>
      <c r="G10" s="12">
        <v>45374</v>
      </c>
      <c r="H10" s="11">
        <v>12</v>
      </c>
      <c r="I10" s="12" t="s">
        <v>134</v>
      </c>
      <c r="J10" s="12" t="s">
        <v>458</v>
      </c>
      <c r="K10" s="72">
        <f>EDATE(F10,H10)</f>
        <v>45738</v>
      </c>
      <c r="L10" s="8" t="s">
        <v>98</v>
      </c>
      <c r="M10" s="11" t="s">
        <v>124</v>
      </c>
      <c r="N10" s="13">
        <v>1</v>
      </c>
      <c r="O10" s="11" t="s">
        <v>125</v>
      </c>
      <c r="P10" s="14">
        <v>865</v>
      </c>
      <c r="Q10" s="14">
        <f t="shared" si="0"/>
        <v>10380</v>
      </c>
      <c r="R10" s="11" t="s">
        <v>120</v>
      </c>
      <c r="S10" s="11" t="s">
        <v>96</v>
      </c>
      <c r="T10" s="11" t="s">
        <v>126</v>
      </c>
    </row>
    <row r="11" spans="1:20" ht="60" customHeight="1" x14ac:dyDescent="0.25">
      <c r="A11" s="11">
        <v>7</v>
      </c>
      <c r="B11" s="11" t="s">
        <v>142</v>
      </c>
      <c r="C11" s="11" t="s">
        <v>143</v>
      </c>
      <c r="D11" s="11" t="s">
        <v>144</v>
      </c>
      <c r="E11" s="11" t="s">
        <v>118</v>
      </c>
      <c r="F11" s="12">
        <v>45008</v>
      </c>
      <c r="G11" s="12">
        <v>45009</v>
      </c>
      <c r="H11" s="11">
        <v>12</v>
      </c>
      <c r="I11" s="12">
        <v>45374</v>
      </c>
      <c r="J11" s="12">
        <v>45375</v>
      </c>
      <c r="K11" s="72">
        <f>EDATE(I11,H11)</f>
        <v>45739</v>
      </c>
      <c r="L11" s="8" t="s">
        <v>98</v>
      </c>
      <c r="M11" s="11" t="s">
        <v>130</v>
      </c>
      <c r="N11" s="13">
        <v>1</v>
      </c>
      <c r="O11" s="11" t="s">
        <v>119</v>
      </c>
      <c r="P11" s="14">
        <v>12570</v>
      </c>
      <c r="Q11" s="14">
        <f t="shared" si="0"/>
        <v>150840</v>
      </c>
      <c r="R11" s="11" t="s">
        <v>120</v>
      </c>
      <c r="S11" s="11" t="s">
        <v>96</v>
      </c>
      <c r="T11" s="15" t="s">
        <v>121</v>
      </c>
    </row>
    <row r="12" spans="1:20" ht="60" customHeight="1" x14ac:dyDescent="0.25">
      <c r="A12" s="11">
        <v>8</v>
      </c>
      <c r="B12" s="11" t="s">
        <v>150</v>
      </c>
      <c r="C12" s="11" t="s">
        <v>151</v>
      </c>
      <c r="D12" s="11" t="s">
        <v>152</v>
      </c>
      <c r="E12" s="11" t="s">
        <v>118</v>
      </c>
      <c r="F12" s="12">
        <v>45019</v>
      </c>
      <c r="G12" s="12">
        <v>45020</v>
      </c>
      <c r="H12" s="11">
        <v>12</v>
      </c>
      <c r="I12" s="12">
        <v>45385</v>
      </c>
      <c r="J12" s="12">
        <v>45386</v>
      </c>
      <c r="K12" s="72">
        <f>EDATE(I12,H12)</f>
        <v>45750</v>
      </c>
      <c r="L12" s="8" t="s">
        <v>100</v>
      </c>
      <c r="M12" s="11" t="s">
        <v>130</v>
      </c>
      <c r="N12" s="13">
        <v>1</v>
      </c>
      <c r="O12" s="11" t="s">
        <v>119</v>
      </c>
      <c r="P12" s="14">
        <v>9574</v>
      </c>
      <c r="Q12" s="14">
        <f>P12*12</f>
        <v>114888</v>
      </c>
      <c r="R12" s="11" t="s">
        <v>120</v>
      </c>
      <c r="S12" s="11" t="s">
        <v>96</v>
      </c>
      <c r="T12" s="11" t="s">
        <v>121</v>
      </c>
    </row>
    <row r="13" spans="1:20" ht="60" customHeight="1" x14ac:dyDescent="0.25">
      <c r="A13" s="11">
        <v>9</v>
      </c>
      <c r="B13" s="11" t="s">
        <v>145</v>
      </c>
      <c r="C13" s="11" t="s">
        <v>146</v>
      </c>
      <c r="D13" s="11" t="s">
        <v>805</v>
      </c>
      <c r="E13" s="11" t="s">
        <v>118</v>
      </c>
      <c r="F13" s="12">
        <v>43928</v>
      </c>
      <c r="G13" s="12">
        <v>43929</v>
      </c>
      <c r="H13" s="11">
        <v>12</v>
      </c>
      <c r="I13" s="12">
        <v>45389</v>
      </c>
      <c r="J13" s="12" t="s">
        <v>134</v>
      </c>
      <c r="K13" s="72">
        <f>EDATE(I13,H13)</f>
        <v>45754</v>
      </c>
      <c r="L13" s="8" t="s">
        <v>100</v>
      </c>
      <c r="M13" s="11" t="s">
        <v>130</v>
      </c>
      <c r="N13" s="13">
        <v>1</v>
      </c>
      <c r="O13" s="11" t="s">
        <v>119</v>
      </c>
      <c r="P13" s="14">
        <v>5059.8</v>
      </c>
      <c r="Q13" s="14">
        <f t="shared" si="0"/>
        <v>60717.600000000006</v>
      </c>
      <c r="R13" s="11" t="s">
        <v>120</v>
      </c>
      <c r="S13" s="11" t="s">
        <v>96</v>
      </c>
      <c r="T13" s="15" t="s">
        <v>121</v>
      </c>
    </row>
    <row r="14" spans="1:20" ht="60" customHeight="1" x14ac:dyDescent="0.25">
      <c r="A14" s="11">
        <v>10</v>
      </c>
      <c r="B14" s="11" t="s">
        <v>459</v>
      </c>
      <c r="C14" s="11" t="s">
        <v>460</v>
      </c>
      <c r="D14" s="11" t="s">
        <v>461</v>
      </c>
      <c r="E14" s="11" t="s">
        <v>118</v>
      </c>
      <c r="F14" s="12">
        <v>45393</v>
      </c>
      <c r="G14" s="12">
        <v>45394</v>
      </c>
      <c r="H14" s="11">
        <v>12</v>
      </c>
      <c r="I14" s="12" t="s">
        <v>134</v>
      </c>
      <c r="J14" s="12" t="s">
        <v>134</v>
      </c>
      <c r="K14" s="72">
        <f>EDATE(F14,H14)</f>
        <v>45758</v>
      </c>
      <c r="L14" s="8" t="s">
        <v>100</v>
      </c>
      <c r="M14" s="11" t="s">
        <v>24</v>
      </c>
      <c r="N14" s="13">
        <v>1</v>
      </c>
      <c r="O14" s="11" t="s">
        <v>462</v>
      </c>
      <c r="P14" s="14">
        <v>3325.7</v>
      </c>
      <c r="Q14" s="14">
        <f t="shared" si="0"/>
        <v>39908.399999999994</v>
      </c>
      <c r="R14" s="11" t="s">
        <v>120</v>
      </c>
      <c r="S14" s="11" t="s">
        <v>96</v>
      </c>
      <c r="T14" s="15" t="s">
        <v>121</v>
      </c>
    </row>
    <row r="15" spans="1:20" ht="60" customHeight="1" x14ac:dyDescent="0.25">
      <c r="A15" s="11">
        <v>11</v>
      </c>
      <c r="B15" s="11" t="s">
        <v>147</v>
      </c>
      <c r="C15" s="11" t="s">
        <v>148</v>
      </c>
      <c r="D15" s="11" t="s">
        <v>149</v>
      </c>
      <c r="E15" s="11" t="s">
        <v>118</v>
      </c>
      <c r="F15" s="12">
        <v>45029</v>
      </c>
      <c r="G15" s="12">
        <v>45030</v>
      </c>
      <c r="H15" s="11">
        <v>12</v>
      </c>
      <c r="I15" s="12">
        <v>45394</v>
      </c>
      <c r="J15" s="12">
        <v>45395</v>
      </c>
      <c r="K15" s="72">
        <f>EDATE(I15,H15)</f>
        <v>45759</v>
      </c>
      <c r="L15" s="8" t="s">
        <v>100</v>
      </c>
      <c r="M15" s="11" t="s">
        <v>130</v>
      </c>
      <c r="N15" s="13">
        <v>1</v>
      </c>
      <c r="O15" s="11" t="s">
        <v>119</v>
      </c>
      <c r="P15" s="14">
        <v>11094.35</v>
      </c>
      <c r="Q15" s="14">
        <f t="shared" si="0"/>
        <v>133132.20000000001</v>
      </c>
      <c r="R15" s="11" t="s">
        <v>120</v>
      </c>
      <c r="S15" s="11" t="s">
        <v>96</v>
      </c>
      <c r="T15" s="15" t="s">
        <v>121</v>
      </c>
    </row>
    <row r="16" spans="1:20" ht="60" customHeight="1" x14ac:dyDescent="0.25">
      <c r="A16" s="11">
        <v>12</v>
      </c>
      <c r="B16" s="11" t="s">
        <v>465</v>
      </c>
      <c r="C16" s="11" t="s">
        <v>460</v>
      </c>
      <c r="D16" s="11" t="s">
        <v>466</v>
      </c>
      <c r="E16" s="11" t="s">
        <v>118</v>
      </c>
      <c r="F16" s="12">
        <v>45397</v>
      </c>
      <c r="G16" s="12">
        <v>45398</v>
      </c>
      <c r="H16" s="11">
        <v>12</v>
      </c>
      <c r="I16" s="12" t="s">
        <v>134</v>
      </c>
      <c r="J16" s="12" t="s">
        <v>134</v>
      </c>
      <c r="K16" s="72">
        <f>EDATE(G16,H16)</f>
        <v>45763</v>
      </c>
      <c r="L16" s="8" t="s">
        <v>100</v>
      </c>
      <c r="M16" s="11" t="s">
        <v>24</v>
      </c>
      <c r="N16" s="13">
        <v>1</v>
      </c>
      <c r="O16" s="11" t="s">
        <v>462</v>
      </c>
      <c r="P16" s="14">
        <v>2506.14</v>
      </c>
      <c r="Q16" s="14">
        <f t="shared" si="0"/>
        <v>30073.68</v>
      </c>
      <c r="R16" s="11" t="s">
        <v>120</v>
      </c>
      <c r="S16" s="11" t="s">
        <v>96</v>
      </c>
      <c r="T16" s="15" t="s">
        <v>121</v>
      </c>
    </row>
    <row r="17" spans="1:20" ht="60" customHeight="1" x14ac:dyDescent="0.25">
      <c r="A17" s="11">
        <v>13</v>
      </c>
      <c r="B17" s="51" t="s">
        <v>463</v>
      </c>
      <c r="C17" s="11" t="s">
        <v>460</v>
      </c>
      <c r="D17" s="51" t="s">
        <v>464</v>
      </c>
      <c r="E17" s="11" t="s">
        <v>118</v>
      </c>
      <c r="F17" s="52">
        <v>45399</v>
      </c>
      <c r="G17" s="52">
        <v>45400</v>
      </c>
      <c r="H17" s="51">
        <v>12</v>
      </c>
      <c r="I17" s="51" t="s">
        <v>134</v>
      </c>
      <c r="J17" s="51" t="s">
        <v>134</v>
      </c>
      <c r="K17" s="72">
        <f>EDATE(F17,H17)</f>
        <v>45764</v>
      </c>
      <c r="L17" s="8" t="s">
        <v>100</v>
      </c>
      <c r="M17" s="11" t="s">
        <v>24</v>
      </c>
      <c r="N17" s="13">
        <v>1</v>
      </c>
      <c r="O17" s="11" t="s">
        <v>462</v>
      </c>
      <c r="P17" s="51">
        <v>4016.66</v>
      </c>
      <c r="Q17" s="51">
        <f t="shared" si="0"/>
        <v>48199.92</v>
      </c>
      <c r="R17" s="11" t="s">
        <v>120</v>
      </c>
      <c r="S17" s="11" t="s">
        <v>96</v>
      </c>
      <c r="T17" s="15" t="s">
        <v>121</v>
      </c>
    </row>
    <row r="18" spans="1:20" ht="60" customHeight="1" x14ac:dyDescent="0.25">
      <c r="A18" s="11">
        <v>14</v>
      </c>
      <c r="B18" s="17" t="s">
        <v>153</v>
      </c>
      <c r="C18" s="17" t="s">
        <v>154</v>
      </c>
      <c r="D18" s="17" t="s">
        <v>155</v>
      </c>
      <c r="E18" s="17" t="s">
        <v>118</v>
      </c>
      <c r="F18" s="18">
        <v>44670</v>
      </c>
      <c r="G18" s="18">
        <v>44671</v>
      </c>
      <c r="H18" s="17">
        <v>12</v>
      </c>
      <c r="I18" s="18">
        <v>45400</v>
      </c>
      <c r="J18" s="18">
        <v>45401</v>
      </c>
      <c r="K18" s="72">
        <f>EDATE(I18,H18)</f>
        <v>45765</v>
      </c>
      <c r="L18" s="8" t="s">
        <v>100</v>
      </c>
      <c r="M18" s="11" t="s">
        <v>124</v>
      </c>
      <c r="N18" s="19">
        <v>1</v>
      </c>
      <c r="O18" s="17" t="s">
        <v>119</v>
      </c>
      <c r="P18" s="20">
        <v>74.05</v>
      </c>
      <c r="Q18" s="14">
        <f t="shared" si="0"/>
        <v>888.59999999999991</v>
      </c>
      <c r="R18" s="11" t="s">
        <v>120</v>
      </c>
      <c r="S18" s="11" t="s">
        <v>26</v>
      </c>
      <c r="T18" s="11" t="s">
        <v>121</v>
      </c>
    </row>
    <row r="19" spans="1:20" ht="60" customHeight="1" x14ac:dyDescent="0.25">
      <c r="A19" s="11">
        <v>15</v>
      </c>
      <c r="B19" s="11" t="s">
        <v>156</v>
      </c>
      <c r="C19" s="11" t="s">
        <v>157</v>
      </c>
      <c r="D19" s="11" t="s">
        <v>158</v>
      </c>
      <c r="E19" s="11" t="s">
        <v>118</v>
      </c>
      <c r="F19" s="12">
        <v>45422</v>
      </c>
      <c r="G19" s="12">
        <v>45423</v>
      </c>
      <c r="H19" s="11">
        <v>12</v>
      </c>
      <c r="I19" s="11" t="s">
        <v>159</v>
      </c>
      <c r="J19" s="12" t="s">
        <v>134</v>
      </c>
      <c r="K19" s="72">
        <f>EDATE(F19,H19)</f>
        <v>45787</v>
      </c>
      <c r="L19" s="8" t="s">
        <v>99</v>
      </c>
      <c r="M19" s="11" t="s">
        <v>135</v>
      </c>
      <c r="N19" s="13">
        <v>1</v>
      </c>
      <c r="O19" s="11" t="s">
        <v>125</v>
      </c>
      <c r="P19" s="14">
        <v>11960</v>
      </c>
      <c r="Q19" s="14">
        <f t="shared" si="0"/>
        <v>143520</v>
      </c>
      <c r="R19" s="11" t="s">
        <v>120</v>
      </c>
      <c r="S19" s="11" t="s">
        <v>96</v>
      </c>
      <c r="T19" s="11" t="s">
        <v>160</v>
      </c>
    </row>
    <row r="20" spans="1:20" ht="60" customHeight="1" x14ac:dyDescent="0.25">
      <c r="A20" s="11">
        <v>16</v>
      </c>
      <c r="B20" s="11" t="s">
        <v>161</v>
      </c>
      <c r="C20" s="11" t="s">
        <v>162</v>
      </c>
      <c r="D20" s="11" t="s">
        <v>117</v>
      </c>
      <c r="E20" s="11" t="s">
        <v>118</v>
      </c>
      <c r="F20" s="12">
        <v>45065</v>
      </c>
      <c r="G20" s="12">
        <v>45066</v>
      </c>
      <c r="H20" s="11">
        <v>12</v>
      </c>
      <c r="I20" s="12">
        <v>45431</v>
      </c>
      <c r="J20" s="12">
        <v>45432</v>
      </c>
      <c r="K20" s="72">
        <f>EDATE(I20,H20)</f>
        <v>45796</v>
      </c>
      <c r="L20" s="8" t="s">
        <v>99</v>
      </c>
      <c r="M20" s="11" t="s">
        <v>130</v>
      </c>
      <c r="N20" s="13">
        <v>1</v>
      </c>
      <c r="O20" s="11" t="s">
        <v>119</v>
      </c>
      <c r="P20" s="14">
        <v>10859.52</v>
      </c>
      <c r="Q20" s="14">
        <f t="shared" si="0"/>
        <v>130314.24000000001</v>
      </c>
      <c r="R20" s="11" t="s">
        <v>120</v>
      </c>
      <c r="S20" s="11" t="s">
        <v>26</v>
      </c>
      <c r="T20" s="15" t="s">
        <v>121</v>
      </c>
    </row>
    <row r="21" spans="1:20" ht="60" customHeight="1" x14ac:dyDescent="0.25">
      <c r="A21" s="11">
        <v>17</v>
      </c>
      <c r="B21" s="11" t="s">
        <v>163</v>
      </c>
      <c r="C21" s="11" t="s">
        <v>164</v>
      </c>
      <c r="D21" s="11" t="s">
        <v>165</v>
      </c>
      <c r="E21" s="17" t="s">
        <v>118</v>
      </c>
      <c r="F21" s="12">
        <v>45439</v>
      </c>
      <c r="G21" s="12">
        <v>45440</v>
      </c>
      <c r="H21" s="11">
        <v>6</v>
      </c>
      <c r="I21" s="11" t="s">
        <v>134</v>
      </c>
      <c r="J21" s="12" t="s">
        <v>134</v>
      </c>
      <c r="K21" s="72">
        <f>EDATE(F21,12)</f>
        <v>45804</v>
      </c>
      <c r="L21" s="8" t="s">
        <v>99</v>
      </c>
      <c r="M21" s="11" t="s">
        <v>135</v>
      </c>
      <c r="N21" s="13">
        <v>1</v>
      </c>
      <c r="O21" s="11" t="s">
        <v>119</v>
      </c>
      <c r="P21" s="14">
        <v>3000</v>
      </c>
      <c r="Q21" s="14">
        <f>P21*6</f>
        <v>18000</v>
      </c>
      <c r="R21" s="11" t="s">
        <v>120</v>
      </c>
      <c r="S21" s="11" t="s">
        <v>96</v>
      </c>
      <c r="T21" s="11" t="s">
        <v>160</v>
      </c>
    </row>
    <row r="22" spans="1:20" ht="60" customHeight="1" x14ac:dyDescent="0.25">
      <c r="A22" s="11">
        <v>18</v>
      </c>
      <c r="B22" s="11" t="s">
        <v>166</v>
      </c>
      <c r="C22" s="11" t="s">
        <v>167</v>
      </c>
      <c r="D22" s="11" t="s">
        <v>168</v>
      </c>
      <c r="E22" s="11" t="s">
        <v>118</v>
      </c>
      <c r="F22" s="12">
        <v>45078</v>
      </c>
      <c r="G22" s="12">
        <v>45079</v>
      </c>
      <c r="H22" s="11">
        <v>24</v>
      </c>
      <c r="I22" s="11" t="s">
        <v>159</v>
      </c>
      <c r="J22" s="11" t="s">
        <v>159</v>
      </c>
      <c r="K22" s="72">
        <f>EDATE(F22,H22)</f>
        <v>45809</v>
      </c>
      <c r="L22" s="8" t="s">
        <v>169</v>
      </c>
      <c r="M22" s="11" t="s">
        <v>24</v>
      </c>
      <c r="N22" s="13">
        <v>28800</v>
      </c>
      <c r="O22" s="11" t="s">
        <v>170</v>
      </c>
      <c r="P22" s="14">
        <v>5.4</v>
      </c>
      <c r="Q22" s="14">
        <f>P22*N22</f>
        <v>155520</v>
      </c>
      <c r="R22" s="11" t="s">
        <v>120</v>
      </c>
      <c r="S22" s="11" t="s">
        <v>96</v>
      </c>
      <c r="T22" s="11" t="s">
        <v>121</v>
      </c>
    </row>
    <row r="23" spans="1:20" ht="60" customHeight="1" x14ac:dyDescent="0.25">
      <c r="A23" s="11">
        <v>19</v>
      </c>
      <c r="B23" s="11" t="s">
        <v>171</v>
      </c>
      <c r="C23" s="11" t="s">
        <v>172</v>
      </c>
      <c r="D23" s="11" t="s">
        <v>173</v>
      </c>
      <c r="E23" s="11" t="s">
        <v>118</v>
      </c>
      <c r="F23" s="12">
        <v>45091</v>
      </c>
      <c r="G23" s="12">
        <v>45092</v>
      </c>
      <c r="H23" s="11">
        <v>12</v>
      </c>
      <c r="I23" s="12">
        <v>45457</v>
      </c>
      <c r="J23" s="12">
        <v>45458</v>
      </c>
      <c r="K23" s="72">
        <f>EDATE(I23,H23)</f>
        <v>45822</v>
      </c>
      <c r="L23" s="8" t="s">
        <v>169</v>
      </c>
      <c r="M23" s="15" t="s">
        <v>130</v>
      </c>
      <c r="N23" s="13">
        <v>1</v>
      </c>
      <c r="O23" s="11" t="s">
        <v>119</v>
      </c>
      <c r="P23" s="14">
        <v>8523.7999999999993</v>
      </c>
      <c r="Q23" s="16">
        <f t="shared" ref="Q23:Q34" si="1">P23*12</f>
        <v>102285.59999999999</v>
      </c>
      <c r="R23" s="11" t="s">
        <v>120</v>
      </c>
      <c r="S23" s="11" t="s">
        <v>96</v>
      </c>
      <c r="T23" s="15" t="s">
        <v>121</v>
      </c>
    </row>
    <row r="24" spans="1:20" ht="60" customHeight="1" x14ac:dyDescent="0.25">
      <c r="A24" s="11">
        <v>20</v>
      </c>
      <c r="B24" s="11" t="s">
        <v>669</v>
      </c>
      <c r="C24" s="11" t="s">
        <v>460</v>
      </c>
      <c r="D24" s="11" t="s">
        <v>117</v>
      </c>
      <c r="E24" s="11" t="s">
        <v>118</v>
      </c>
      <c r="F24" s="12">
        <v>45505</v>
      </c>
      <c r="G24" s="12"/>
      <c r="H24" s="11">
        <v>12</v>
      </c>
      <c r="I24" s="12" t="s">
        <v>134</v>
      </c>
      <c r="J24" s="12"/>
      <c r="K24" s="72">
        <f>EDATE(F24,H24)</f>
        <v>45870</v>
      </c>
      <c r="L24" s="8" t="s">
        <v>101</v>
      </c>
      <c r="M24" s="11" t="s">
        <v>124</v>
      </c>
      <c r="N24" s="13">
        <v>1</v>
      </c>
      <c r="O24" s="11" t="s">
        <v>119</v>
      </c>
      <c r="P24" s="14">
        <v>2549.66</v>
      </c>
      <c r="Q24" s="16">
        <f t="shared" si="1"/>
        <v>30595.919999999998</v>
      </c>
      <c r="R24" s="11" t="s">
        <v>120</v>
      </c>
      <c r="S24" s="11" t="s">
        <v>96</v>
      </c>
      <c r="T24" s="15" t="s">
        <v>121</v>
      </c>
    </row>
    <row r="25" spans="1:20" ht="60" customHeight="1" x14ac:dyDescent="0.25">
      <c r="A25" s="11">
        <v>21</v>
      </c>
      <c r="B25" s="11" t="s">
        <v>174</v>
      </c>
      <c r="C25" s="11" t="s">
        <v>175</v>
      </c>
      <c r="D25" s="11" t="s">
        <v>117</v>
      </c>
      <c r="E25" s="11" t="s">
        <v>118</v>
      </c>
      <c r="F25" s="12">
        <v>45145</v>
      </c>
      <c r="G25" s="12"/>
      <c r="H25" s="11">
        <v>12</v>
      </c>
      <c r="I25" s="12">
        <v>45511</v>
      </c>
      <c r="J25" s="12"/>
      <c r="K25" s="72">
        <f>EDATE(I25,H25)</f>
        <v>45876</v>
      </c>
      <c r="L25" s="8" t="s">
        <v>101</v>
      </c>
      <c r="M25" s="11" t="s">
        <v>124</v>
      </c>
      <c r="N25" s="13">
        <v>1</v>
      </c>
      <c r="O25" s="11" t="s">
        <v>119</v>
      </c>
      <c r="P25" s="14">
        <v>4510</v>
      </c>
      <c r="Q25" s="14">
        <f t="shared" si="1"/>
        <v>54120</v>
      </c>
      <c r="R25" s="11" t="s">
        <v>120</v>
      </c>
      <c r="S25" s="11" t="s">
        <v>96</v>
      </c>
      <c r="T25" s="11" t="s">
        <v>121</v>
      </c>
    </row>
    <row r="26" spans="1:20" ht="60" customHeight="1" x14ac:dyDescent="0.25">
      <c r="A26" s="11">
        <v>22</v>
      </c>
      <c r="B26" s="11" t="s">
        <v>176</v>
      </c>
      <c r="C26" s="11" t="s">
        <v>177</v>
      </c>
      <c r="D26" s="11" t="s">
        <v>178</v>
      </c>
      <c r="E26" s="11" t="s">
        <v>118</v>
      </c>
      <c r="F26" s="12">
        <v>45519</v>
      </c>
      <c r="G26" s="12">
        <v>45520</v>
      </c>
      <c r="H26" s="11">
        <v>12</v>
      </c>
      <c r="I26" s="11" t="s">
        <v>159</v>
      </c>
      <c r="J26" s="12" t="s">
        <v>159</v>
      </c>
      <c r="K26" s="72">
        <f>EDATE(F26,H26)</f>
        <v>45884</v>
      </c>
      <c r="L26" s="8" t="s">
        <v>101</v>
      </c>
      <c r="M26" s="11" t="s">
        <v>24</v>
      </c>
      <c r="N26" s="13">
        <v>1</v>
      </c>
      <c r="O26" s="11" t="s">
        <v>119</v>
      </c>
      <c r="P26" s="14">
        <v>38259.17</v>
      </c>
      <c r="Q26" s="14">
        <f>P26*12</f>
        <v>459110.04</v>
      </c>
      <c r="R26" s="11" t="s">
        <v>120</v>
      </c>
      <c r="S26" s="11" t="s">
        <v>96</v>
      </c>
      <c r="T26" s="11" t="s">
        <v>121</v>
      </c>
    </row>
    <row r="27" spans="1:20" ht="60" customHeight="1" x14ac:dyDescent="0.25">
      <c r="A27" s="11">
        <v>23</v>
      </c>
      <c r="B27" s="11" t="s">
        <v>179</v>
      </c>
      <c r="C27" s="11" t="s">
        <v>180</v>
      </c>
      <c r="D27" s="11" t="s">
        <v>117</v>
      </c>
      <c r="E27" s="11" t="s">
        <v>118</v>
      </c>
      <c r="F27" s="12">
        <v>44795</v>
      </c>
      <c r="G27" s="12">
        <v>44796</v>
      </c>
      <c r="H27" s="11">
        <v>12</v>
      </c>
      <c r="I27" s="12">
        <v>45526</v>
      </c>
      <c r="J27" s="12">
        <v>45527</v>
      </c>
      <c r="K27" s="72">
        <f>EDATE(I27,H27)</f>
        <v>45891</v>
      </c>
      <c r="L27" s="8" t="s">
        <v>101</v>
      </c>
      <c r="M27" s="11" t="s">
        <v>124</v>
      </c>
      <c r="N27" s="13">
        <v>1</v>
      </c>
      <c r="O27" s="11" t="s">
        <v>119</v>
      </c>
      <c r="P27" s="14">
        <v>659.9</v>
      </c>
      <c r="Q27" s="14">
        <f>P27*12</f>
        <v>7918.7999999999993</v>
      </c>
      <c r="R27" s="11" t="s">
        <v>120</v>
      </c>
      <c r="S27" s="11" t="s">
        <v>96</v>
      </c>
      <c r="T27" s="11" t="s">
        <v>121</v>
      </c>
    </row>
    <row r="28" spans="1:20" ht="60" customHeight="1" x14ac:dyDescent="0.25">
      <c r="A28" s="11">
        <v>24</v>
      </c>
      <c r="B28" s="11" t="s">
        <v>181</v>
      </c>
      <c r="C28" s="11" t="s">
        <v>182</v>
      </c>
      <c r="D28" s="11" t="s">
        <v>183</v>
      </c>
      <c r="E28" s="11" t="s">
        <v>118</v>
      </c>
      <c r="F28" s="12">
        <v>45163</v>
      </c>
      <c r="G28" s="12"/>
      <c r="H28" s="11">
        <v>12</v>
      </c>
      <c r="I28" s="12">
        <v>45529</v>
      </c>
      <c r="J28" s="12"/>
      <c r="K28" s="72">
        <f>EDATE(I28,H28)</f>
        <v>45894</v>
      </c>
      <c r="L28" s="8" t="s">
        <v>101</v>
      </c>
      <c r="M28" s="11" t="s">
        <v>130</v>
      </c>
      <c r="N28" s="13">
        <v>1</v>
      </c>
      <c r="O28" s="11" t="s">
        <v>119</v>
      </c>
      <c r="P28" s="14">
        <v>10122.450000000001</v>
      </c>
      <c r="Q28" s="14">
        <f>P28*12</f>
        <v>121469.40000000001</v>
      </c>
      <c r="R28" s="11" t="s">
        <v>120</v>
      </c>
      <c r="S28" s="11" t="s">
        <v>96</v>
      </c>
      <c r="T28" s="11" t="s">
        <v>121</v>
      </c>
    </row>
    <row r="29" spans="1:20" ht="60" customHeight="1" x14ac:dyDescent="0.25">
      <c r="A29" s="11">
        <v>25</v>
      </c>
      <c r="B29" s="11" t="s">
        <v>184</v>
      </c>
      <c r="C29" s="11" t="s">
        <v>146</v>
      </c>
      <c r="D29" s="11" t="s">
        <v>117</v>
      </c>
      <c r="E29" s="11" t="s">
        <v>118</v>
      </c>
      <c r="F29" s="12">
        <v>45173</v>
      </c>
      <c r="G29" s="12">
        <v>45174</v>
      </c>
      <c r="H29" s="11">
        <v>12</v>
      </c>
      <c r="I29" s="12">
        <v>45539</v>
      </c>
      <c r="J29" s="12" t="s">
        <v>159</v>
      </c>
      <c r="K29" s="72">
        <f>EDATE(I29,H29)</f>
        <v>45904</v>
      </c>
      <c r="L29" s="8" t="s">
        <v>185</v>
      </c>
      <c r="M29" s="11" t="s">
        <v>130</v>
      </c>
      <c r="N29" s="13">
        <v>1</v>
      </c>
      <c r="O29" s="11" t="s">
        <v>119</v>
      </c>
      <c r="P29" s="14">
        <v>4107</v>
      </c>
      <c r="Q29" s="14">
        <f t="shared" si="1"/>
        <v>49284</v>
      </c>
      <c r="R29" s="11" t="s">
        <v>120</v>
      </c>
      <c r="S29" s="11" t="s">
        <v>26</v>
      </c>
      <c r="T29" s="11" t="s">
        <v>121</v>
      </c>
    </row>
    <row r="30" spans="1:20" ht="60" customHeight="1" x14ac:dyDescent="0.25">
      <c r="A30" s="11">
        <v>26</v>
      </c>
      <c r="B30" s="11" t="s">
        <v>186</v>
      </c>
      <c r="C30" s="11" t="s">
        <v>187</v>
      </c>
      <c r="D30" s="11" t="s">
        <v>188</v>
      </c>
      <c r="E30" s="11" t="s">
        <v>118</v>
      </c>
      <c r="F30" s="12">
        <v>44818</v>
      </c>
      <c r="G30" s="12" t="s">
        <v>189</v>
      </c>
      <c r="H30" s="11">
        <v>12</v>
      </c>
      <c r="I30" s="12">
        <v>45183</v>
      </c>
      <c r="J30" s="12">
        <v>45184</v>
      </c>
      <c r="K30" s="72">
        <f>EDATE(I30,24)</f>
        <v>45914</v>
      </c>
      <c r="L30" s="8" t="s">
        <v>185</v>
      </c>
      <c r="M30" s="11" t="s">
        <v>130</v>
      </c>
      <c r="N30" s="13">
        <v>1</v>
      </c>
      <c r="O30" s="11" t="s">
        <v>119</v>
      </c>
      <c r="P30" s="14">
        <v>240</v>
      </c>
      <c r="Q30" s="14">
        <f t="shared" si="1"/>
        <v>2880</v>
      </c>
      <c r="R30" s="11" t="s">
        <v>120</v>
      </c>
      <c r="S30" s="11" t="s">
        <v>96</v>
      </c>
      <c r="T30" s="11" t="s">
        <v>121</v>
      </c>
    </row>
    <row r="31" spans="1:20" ht="60" customHeight="1" x14ac:dyDescent="0.25">
      <c r="A31" s="11">
        <v>27</v>
      </c>
      <c r="B31" s="11" t="s">
        <v>190</v>
      </c>
      <c r="C31" s="11" t="s">
        <v>191</v>
      </c>
      <c r="D31" s="11" t="s">
        <v>192</v>
      </c>
      <c r="E31" s="11" t="s">
        <v>118</v>
      </c>
      <c r="F31" s="12">
        <v>44825</v>
      </c>
      <c r="G31" s="12">
        <v>44826</v>
      </c>
      <c r="H31" s="11">
        <v>12</v>
      </c>
      <c r="I31" s="12">
        <v>45190</v>
      </c>
      <c r="J31" s="12">
        <v>45191</v>
      </c>
      <c r="K31" s="72">
        <f>EDATE(I31,24)</f>
        <v>45921</v>
      </c>
      <c r="L31" s="8" t="s">
        <v>185</v>
      </c>
      <c r="M31" s="11" t="s">
        <v>130</v>
      </c>
      <c r="N31" s="13">
        <v>1</v>
      </c>
      <c r="O31" s="11" t="s">
        <v>119</v>
      </c>
      <c r="P31" s="14">
        <v>13982.9</v>
      </c>
      <c r="Q31" s="14">
        <f t="shared" si="1"/>
        <v>167794.8</v>
      </c>
      <c r="R31" s="11" t="s">
        <v>120</v>
      </c>
      <c r="S31" s="11" t="s">
        <v>96</v>
      </c>
      <c r="T31" s="11" t="s">
        <v>121</v>
      </c>
    </row>
    <row r="32" spans="1:20" ht="60" customHeight="1" x14ac:dyDescent="0.25">
      <c r="A32" s="11">
        <v>28</v>
      </c>
      <c r="B32" s="11" t="s">
        <v>193</v>
      </c>
      <c r="C32" s="11" t="s">
        <v>194</v>
      </c>
      <c r="D32" s="11" t="s">
        <v>195</v>
      </c>
      <c r="E32" s="11" t="s">
        <v>118</v>
      </c>
      <c r="F32" s="12">
        <v>44470</v>
      </c>
      <c r="G32" s="12">
        <v>44471</v>
      </c>
      <c r="H32" s="11">
        <v>12</v>
      </c>
      <c r="I32" s="12">
        <v>45198</v>
      </c>
      <c r="J32" s="12">
        <v>45199</v>
      </c>
      <c r="K32" s="72">
        <f>EDATE(I32,24)</f>
        <v>45929</v>
      </c>
      <c r="L32" s="8" t="s">
        <v>185</v>
      </c>
      <c r="M32" s="11" t="s">
        <v>130</v>
      </c>
      <c r="N32" s="13">
        <v>1</v>
      </c>
      <c r="O32" s="11" t="s">
        <v>119</v>
      </c>
      <c r="P32" s="14">
        <v>9488.2900000000009</v>
      </c>
      <c r="Q32" s="14">
        <f t="shared" si="1"/>
        <v>113859.48000000001</v>
      </c>
      <c r="R32" s="11" t="s">
        <v>120</v>
      </c>
      <c r="S32" s="11" t="s">
        <v>96</v>
      </c>
      <c r="T32" s="11" t="s">
        <v>121</v>
      </c>
    </row>
    <row r="33" spans="1:20" ht="60" customHeight="1" x14ac:dyDescent="0.25">
      <c r="A33" s="11">
        <v>29</v>
      </c>
      <c r="B33" s="15" t="s">
        <v>196</v>
      </c>
      <c r="C33" s="15" t="s">
        <v>197</v>
      </c>
      <c r="D33" s="15" t="s">
        <v>198</v>
      </c>
      <c r="E33" s="15" t="s">
        <v>118</v>
      </c>
      <c r="F33" s="21">
        <v>44854</v>
      </c>
      <c r="G33" s="21">
        <v>44855</v>
      </c>
      <c r="H33" s="15">
        <v>12</v>
      </c>
      <c r="I33" s="21" t="s">
        <v>159</v>
      </c>
      <c r="J33" s="21" t="s">
        <v>159</v>
      </c>
      <c r="K33" s="72">
        <f>EDATE(F33,36)</f>
        <v>45950</v>
      </c>
      <c r="L33" s="8" t="s">
        <v>199</v>
      </c>
      <c r="M33" s="15" t="s">
        <v>130</v>
      </c>
      <c r="N33" s="22">
        <v>1</v>
      </c>
      <c r="O33" s="15" t="s">
        <v>119</v>
      </c>
      <c r="P33" s="16">
        <v>13147.8</v>
      </c>
      <c r="Q33" s="16">
        <f t="shared" si="1"/>
        <v>157773.59999999998</v>
      </c>
      <c r="R33" s="15" t="s">
        <v>200</v>
      </c>
      <c r="S33" s="15" t="s">
        <v>96</v>
      </c>
      <c r="T33" s="15" t="s">
        <v>121</v>
      </c>
    </row>
    <row r="34" spans="1:20" ht="60" customHeight="1" x14ac:dyDescent="0.25">
      <c r="A34" s="11">
        <v>30</v>
      </c>
      <c r="B34" s="15" t="s">
        <v>802</v>
      </c>
      <c r="C34" s="15" t="s">
        <v>146</v>
      </c>
      <c r="D34" s="15" t="s">
        <v>803</v>
      </c>
      <c r="E34" s="15" t="s">
        <v>118</v>
      </c>
      <c r="F34" s="21">
        <v>44126</v>
      </c>
      <c r="G34" s="21"/>
      <c r="H34" s="15">
        <v>12</v>
      </c>
      <c r="I34" s="21">
        <v>45221</v>
      </c>
      <c r="J34" s="21"/>
      <c r="K34" s="72">
        <f>EDATE(F34,60)</f>
        <v>45952</v>
      </c>
      <c r="L34" s="8" t="s">
        <v>199</v>
      </c>
      <c r="M34" s="15" t="s">
        <v>130</v>
      </c>
      <c r="N34" s="22">
        <v>1</v>
      </c>
      <c r="O34" s="15" t="s">
        <v>119</v>
      </c>
      <c r="P34" s="16">
        <v>2983.37</v>
      </c>
      <c r="Q34" s="16">
        <f t="shared" si="1"/>
        <v>35800.44</v>
      </c>
      <c r="R34" s="11" t="s">
        <v>120</v>
      </c>
      <c r="S34" s="11" t="s">
        <v>96</v>
      </c>
      <c r="T34" s="11" t="s">
        <v>121</v>
      </c>
    </row>
    <row r="35" spans="1:20" ht="60" customHeight="1" x14ac:dyDescent="0.25">
      <c r="A35" s="11">
        <v>31</v>
      </c>
      <c r="B35" s="11" t="s">
        <v>201</v>
      </c>
      <c r="C35" s="11" t="s">
        <v>202</v>
      </c>
      <c r="D35" s="11" t="s">
        <v>203</v>
      </c>
      <c r="E35" s="11" t="s">
        <v>118</v>
      </c>
      <c r="F35" s="12">
        <v>45223</v>
      </c>
      <c r="G35" s="12">
        <v>45224</v>
      </c>
      <c r="H35" s="11">
        <v>12</v>
      </c>
      <c r="I35" s="11" t="s">
        <v>134</v>
      </c>
      <c r="J35" s="12" t="s">
        <v>134</v>
      </c>
      <c r="K35" s="72">
        <f>EDATE(F35,24)</f>
        <v>45954</v>
      </c>
      <c r="L35" s="8" t="s">
        <v>199</v>
      </c>
      <c r="M35" s="11" t="s">
        <v>130</v>
      </c>
      <c r="N35" s="13">
        <v>1</v>
      </c>
      <c r="O35" s="11" t="s">
        <v>119</v>
      </c>
      <c r="P35" s="14">
        <f>Q35/12</f>
        <v>11200</v>
      </c>
      <c r="Q35" s="14">
        <v>134400</v>
      </c>
      <c r="R35" s="11" t="s">
        <v>120</v>
      </c>
      <c r="S35" s="11" t="s">
        <v>96</v>
      </c>
      <c r="T35" s="11" t="s">
        <v>121</v>
      </c>
    </row>
    <row r="36" spans="1:20" ht="60" customHeight="1" x14ac:dyDescent="0.25">
      <c r="A36" s="11">
        <v>32</v>
      </c>
      <c r="B36" s="11" t="s">
        <v>204</v>
      </c>
      <c r="C36" s="11" t="s">
        <v>205</v>
      </c>
      <c r="D36" s="11" t="s">
        <v>206</v>
      </c>
      <c r="E36" s="11" t="s">
        <v>118</v>
      </c>
      <c r="F36" s="12">
        <v>45231</v>
      </c>
      <c r="G36" s="12">
        <v>45232</v>
      </c>
      <c r="H36" s="11">
        <v>12</v>
      </c>
      <c r="I36" s="23" t="s">
        <v>134</v>
      </c>
      <c r="J36" s="12" t="s">
        <v>134</v>
      </c>
      <c r="K36" s="72">
        <f>EDATE(F36,24)</f>
        <v>45962</v>
      </c>
      <c r="L36" s="8" t="s">
        <v>207</v>
      </c>
      <c r="M36" s="11" t="s">
        <v>24</v>
      </c>
      <c r="N36" s="13">
        <v>1</v>
      </c>
      <c r="O36" s="11" t="s">
        <v>119</v>
      </c>
      <c r="P36" s="14">
        <v>47000</v>
      </c>
      <c r="Q36" s="14">
        <f>P36*12</f>
        <v>564000</v>
      </c>
      <c r="R36" s="11" t="s">
        <v>120</v>
      </c>
      <c r="S36" s="11" t="s">
        <v>96</v>
      </c>
      <c r="T36" s="15" t="s">
        <v>121</v>
      </c>
    </row>
    <row r="37" spans="1:20" ht="60" customHeight="1" x14ac:dyDescent="0.25">
      <c r="A37" s="11">
        <v>33</v>
      </c>
      <c r="B37" s="17" t="s">
        <v>208</v>
      </c>
      <c r="C37" s="17" t="s">
        <v>209</v>
      </c>
      <c r="D37" s="17" t="s">
        <v>210</v>
      </c>
      <c r="E37" s="11" t="s">
        <v>118</v>
      </c>
      <c r="F37" s="18">
        <v>44895</v>
      </c>
      <c r="G37" s="18">
        <v>44896</v>
      </c>
      <c r="H37" s="17">
        <v>12</v>
      </c>
      <c r="I37" s="18">
        <v>45260</v>
      </c>
      <c r="J37" s="18">
        <v>45261</v>
      </c>
      <c r="K37" s="72">
        <f>EDATE(I37,24)</f>
        <v>45991</v>
      </c>
      <c r="L37" s="8" t="s">
        <v>207</v>
      </c>
      <c r="M37" s="11" t="s">
        <v>124</v>
      </c>
      <c r="N37" s="19">
        <v>1</v>
      </c>
      <c r="O37" s="11" t="s">
        <v>119</v>
      </c>
      <c r="P37" s="20">
        <v>500</v>
      </c>
      <c r="Q37" s="14">
        <f>P37*12</f>
        <v>6000</v>
      </c>
      <c r="R37" s="17" t="s">
        <v>120</v>
      </c>
      <c r="S37" s="11" t="s">
        <v>96</v>
      </c>
      <c r="T37" s="11" t="s">
        <v>121</v>
      </c>
    </row>
    <row r="38" spans="1:20" ht="60" customHeight="1" x14ac:dyDescent="0.25">
      <c r="A38" s="11">
        <v>34</v>
      </c>
      <c r="B38" s="11" t="s">
        <v>211</v>
      </c>
      <c r="C38" s="11" t="s">
        <v>212</v>
      </c>
      <c r="D38" s="11" t="s">
        <v>213</v>
      </c>
      <c r="E38" s="17" t="s">
        <v>118</v>
      </c>
      <c r="F38" s="12">
        <v>44911</v>
      </c>
      <c r="G38" s="12">
        <v>44609</v>
      </c>
      <c r="H38" s="11">
        <v>12</v>
      </c>
      <c r="I38" s="12">
        <v>45276</v>
      </c>
      <c r="J38" s="12">
        <v>45277</v>
      </c>
      <c r="K38" s="72">
        <f>EDATE(I38,24)</f>
        <v>46007</v>
      </c>
      <c r="L38" s="8" t="s">
        <v>214</v>
      </c>
      <c r="M38" s="11" t="s">
        <v>130</v>
      </c>
      <c r="N38" s="13">
        <v>1</v>
      </c>
      <c r="O38" s="11" t="s">
        <v>119</v>
      </c>
      <c r="P38" s="14">
        <v>12375.2</v>
      </c>
      <c r="Q38" s="14">
        <f>P38*12</f>
        <v>148502.40000000002</v>
      </c>
      <c r="R38" s="11" t="s">
        <v>120</v>
      </c>
      <c r="S38" s="11" t="s">
        <v>96</v>
      </c>
      <c r="T38" s="11" t="s">
        <v>121</v>
      </c>
    </row>
  </sheetData>
  <sheetProtection algorithmName="SHA-512" hashValue="o5CLgps78QUTkSvqmZG3bJeo680nolVnIAVhH+QGpEb9g1S1YuNXT+5GPIx2cmGsXYB8nZAm3rkaJz9wbfFt/A==" saltValue="frIumS3M+hP+yIcP9GGoXQ==" spinCount="100000" sheet="1" objects="1" scenarios="1" selectLockedCells="1" sort="0" autoFilter="0" selectUnlockedCells="1"/>
  <autoFilter ref="A4:T38" xr:uid="{C4899581-0C77-4D26-AC96-C5A6125AB3AB}"/>
  <mergeCells count="3">
    <mergeCell ref="A2:T2"/>
    <mergeCell ref="A3:Q3"/>
    <mergeCell ref="S3:T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RESUMO</vt:lpstr>
      <vt:lpstr>AQUISIÇÕES e CONTRATAÇÕES</vt:lpstr>
      <vt:lpstr>SERVIÇO CONTINUADO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Cajamar</dc:creator>
  <cp:lastModifiedBy>Administrador1</cp:lastModifiedBy>
  <dcterms:created xsi:type="dcterms:W3CDTF">2024-08-30T14:13:20Z</dcterms:created>
  <dcterms:modified xsi:type="dcterms:W3CDTF">2024-11-18T13:21:31Z</dcterms:modified>
</cp:coreProperties>
</file>